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threadedComments/threadedComment1.xml" ContentType="application/vnd.ms-excel.threadedcomment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ersons/person.xml" ContentType="application/vnd.ms-excel.person+xml"/>
  <Override PartName="/xl/comments2.xml" ContentType="application/vnd.openxmlformats-officedocument.spreadsheetml.comment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readedComments/threadedComment2.xml" ContentType="application/vnd.ms-excel.threadedcomment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2013" sheetId="1" state="hidden" r:id="rId3"/>
    <sheet name="2022" sheetId="2" state="visible" r:id="rId4"/>
    <sheet name="Динамика целевых значений 21-22" sheetId="3" state="visible" r:id="rId5"/>
    <sheet name="Предложения по реализации" sheetId="4" state="visible" r:id="rId6"/>
  </sheets>
  <externalReferences>
    <externalReference r:id="rId1"/>
  </externalReferenc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tc={009B0098-008E-4D17-AA0E-00B100A300C6}</author>
  </authors>
  <commentList>
    <comment ref="D7" authorId="0" xr:uid="{009B0098-008E-4D17-AA0E-00B100A300C6}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933/809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tc={00F60003-0020-42FF-A77E-001200550061}</author>
  </authors>
  <commentList>
    <comment ref="E179" authorId="0" xr:uid="{00F60003-0020-42FF-A77E-001200550061}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6/38 (ширяевка, тарасовка, отрадное, дубки, абрамовка)
</t>
        </r>
      </text>
    </comment>
  </commentList>
</comments>
</file>

<file path=xl/sharedStrings.xml><?xml version="1.0" encoding="utf-8"?>
<sst xmlns="http://schemas.openxmlformats.org/spreadsheetml/2006/main" count="352" uniqueCount="352">
  <si>
    <t xml:space="preserve">Оценка эффективности муниципальных программ в 2013 году</t>
  </si>
  <si>
    <t xml:space="preserve">Оценка основных целевых индикаторов программ</t>
  </si>
  <si>
    <t xml:space="preserve">наименование целевого индикатора</t>
  </si>
  <si>
    <t xml:space="preserve">ед. изм.</t>
  </si>
  <si>
    <t xml:space="preserve">значение целевого индикатора</t>
  </si>
  <si>
    <t xml:space="preserve">утверждено по программе</t>
  </si>
  <si>
    <t>достигнуто</t>
  </si>
  <si>
    <t xml:space="preserve">отклонение по отношению к 2012 году</t>
  </si>
  <si>
    <t xml:space="preserve">оценка в баллах</t>
  </si>
  <si>
    <t xml:space="preserve">"Содействие развитию малого и среднего предпринимательства на территории Михайловского муниципального района на 2012 - 2014 годы"</t>
  </si>
  <si>
    <t xml:space="preserve">увеличение доли оборота субъектов малого и среднего  предпринимательства в общем обороте полного круга предприятий  </t>
  </si>
  <si>
    <t>%</t>
  </si>
  <si>
    <t xml:space="preserve">до 35% на конец действия программы</t>
  </si>
  <si>
    <t xml:space="preserve"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</si>
  <si>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>ед.</t>
  </si>
  <si>
    <t xml:space="preserve">до 325 единиц</t>
  </si>
  <si>
    <t xml:space="preserve"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</si>
  <si>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 xml:space="preserve">до 20% на конец действия программы</t>
  </si>
  <si>
    <t xml:space="preserve">итоговая сводная оценка</t>
  </si>
  <si>
    <t xml:space="preserve">Социальное развитие села в Михайловском муниципальном районе на 2011-2013 годы</t>
  </si>
  <si>
    <t xml:space="preserve">ввод и приобретение жилья для граждан, проживающих в сельской местности</t>
  </si>
  <si>
    <t>кв.м</t>
  </si>
  <si>
    <t xml:space="preserve">2542 (на весь период действия программы, среднее значение за год 864)</t>
  </si>
  <si>
    <t xml:space="preserve">улучшение жилищных условий сельских семей  </t>
  </si>
  <si>
    <t>шт.</t>
  </si>
  <si>
    <t xml:space="preserve">48 (на весь период действия программы, среднее значение за год 15)</t>
  </si>
  <si>
    <t xml:space="preserve">улучшение жилищных условиймолодых специалистов</t>
  </si>
  <si>
    <t xml:space="preserve">20 (на весь период действия программы, среднее значение за год 7)</t>
  </si>
  <si>
    <t xml:space="preserve">Развитие физической культуры и спорта в Михайловском муниципальном районе на 2006 - 2015 годы</t>
  </si>
  <si>
    <t xml:space="preserve">увеличение доли населения, систематически занимающегося физической культурой и спортом</t>
  </si>
  <si>
    <t xml:space="preserve">Патриотическое воспитание граждан Михайловского муниципального района на 2012 - 2016 годы</t>
  </si>
  <si>
    <t xml:space="preserve">привлечение детей и молодежи, обучающихся в общеобразовательных учреждениях, к участию в мероприятиях патриотической направленности</t>
  </si>
  <si>
    <t xml:space="preserve">увеличение  числа участвующих в деятельности патриотических молодежных объединений</t>
  </si>
  <si>
    <t xml:space="preserve">Долгосрочная целевая программа развития культуры  Михайловского муниципального района 2013-2015 годы</t>
  </si>
  <si>
    <t xml:space="preserve">количество проведенных культурно-досуговых массовых мероприятий </t>
  </si>
  <si>
    <t xml:space="preserve">Юные таланты Михайловского муниципального района на  2012 - 2015 годы</t>
  </si>
  <si>
    <t xml:space="preserve">увеличение доли детей, привлекаемых к участию в творческих мероприятиях в целях выявления и поддержки юных талантов</t>
  </si>
  <si>
    <t xml:space="preserve">количество лауреатов и призеров краевых и федеральных конкурсов и фестивалей среди одарённых детей и талантливой молодёжи</t>
  </si>
  <si>
    <t>чел.</t>
  </si>
  <si>
    <t xml:space="preserve">Молодежь Михайловского муниципального района на 2012-2016 годы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</si>
  <si>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 тва </t>
  </si>
  <si>
    <t xml:space="preserve">увеличение доли молодежи, участвующей в деятельности трудовых объединений</t>
  </si>
  <si>
    <t xml:space="preserve">Развитие дополнительного образования в сфере культуры и искусства на 2013-2015 годы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</si>
  <si>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окличества призовых мест на конкурсах и фестивалях различных уровней </t>
  </si>
  <si>
    <t xml:space="preserve">20 единиц к концу действия программы (среднее значение за год 7 единиц)</t>
  </si>
  <si>
    <t xml:space="preserve">увеличение контингента обучающихся </t>
  </si>
  <si>
    <t xml:space="preserve">30 человек к концу действия программы (среднее значение за год 10 единиц)</t>
  </si>
  <si>
    <t xml:space="preserve">Программа развития образования Михайловского муниципального района на 2013 - 2015 годы</t>
  </si>
  <si>
    <t xml:space="preserve">подпрограмма "Развитие системы общего образования Михайловского муниципального района на 2013-2015 годы</t>
  </si>
  <si>
    <t xml:space="preserve">Доля педагогов, повысивших свою квалификацию</t>
  </si>
  <si>
    <t xml:space="preserve">82 (от плана за год)</t>
  </si>
  <si>
    <t xml:space="preserve">Наличие призовых мест в районных, краевых и Всероссийских олимпиадах школьников (призеры)</t>
  </si>
  <si>
    <t>182(31)</t>
  </si>
  <si>
    <t>204(38)</t>
  </si>
  <si>
    <t>22(7)</t>
  </si>
  <si>
    <t xml:space="preserve">Организация отдыха, оздоровления и занятости детей и подростков в каникулярное время</t>
  </si>
  <si>
    <t xml:space="preserve">подпрограмма "Развитие системы дошкольного образования Михайловского муниципального района на 2013-2015 годы"</t>
  </si>
  <si>
    <t xml:space="preserve">Расширение сети ДОУ, увеличение количества мест за счет открытия дополнительных групп в действующих ДОУ и групп кратковременного пребывания</t>
  </si>
  <si>
    <t xml:space="preserve">подпрограмма "Развитие системы дополнительного образования Михайловского муниципального района на 2013-2015 годы"</t>
  </si>
  <si>
    <t xml:space="preserve">увеличение удельного веса детей, обучающихся по программам дополнительного образования</t>
  </si>
  <si>
    <t xml:space="preserve">повышение уровня удовлетворенности запросов учащихся, родителей в дополнительных образовательных услугах, организованном досуге в системе дополнительного образования</t>
  </si>
  <si>
    <t xml:space="preserve">подпрограмма "Противопожарная безопасность образовательных учреждений Михайловского муниципального района 2013-2015гг"</t>
  </si>
  <si>
    <t xml:space="preserve">Установка наружных, металлических, эвакуационных листов второго этажа здания, соответствующих ГОСТу</t>
  </si>
  <si>
    <t>кол-во</t>
  </si>
  <si>
    <t xml:space="preserve">2 (в год)</t>
  </si>
  <si>
    <t xml:space="preserve">подключение системы АСП к системе радиомониторинга</t>
  </si>
  <si>
    <t xml:space="preserve">3 (в год)</t>
  </si>
  <si>
    <t xml:space="preserve">Развитие муниципальной службы в администрации Михайловского муниципального района на 2013-2015 годы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</si>
  <si>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 </t>
  </si>
  <si>
    <t xml:space="preserve">количество муниципальных служащих администрации района, прошедших аттестацию</t>
  </si>
  <si>
    <t xml:space="preserve">количство проведенных обучающих семинаров с муниципальными служищими</t>
  </si>
  <si>
    <t xml:space="preserve">Развитие  малоэтажного жилищного строительства на территории Михайловского района</t>
  </si>
  <si>
    <t xml:space="preserve">реализация земельных участков через аукцион</t>
  </si>
  <si>
    <t>кол-во/кв.м.</t>
  </si>
  <si>
    <t>100/150000</t>
  </si>
  <si>
    <t>100/200000</t>
  </si>
  <si>
    <t>0/50000</t>
  </si>
  <si>
    <t xml:space="preserve">Обеспечение жильем молодых семей Михайловского муниципального района" на 2013-2015 годы</t>
  </si>
  <si>
    <t xml:space="preserve">количество молодых семей, улучшивших жилищные условия</t>
  </si>
  <si>
    <t>семей</t>
  </si>
  <si>
    <t xml:space="preserve"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2012 - 2014 годы</t>
  </si>
  <si>
    <t xml:space="preserve">Содержание и ремонт автомобильных дорог общего пользования местного значения</t>
  </si>
  <si>
    <t>км</t>
  </si>
  <si>
    <t xml:space="preserve">Профилактика терроризма и противодействие экстремизму на территории Михайловского муниципального района в 2011 - 2015 годах</t>
  </si>
  <si>
    <t xml:space="preserve">Количество публикаций антитеррористической и противоэкстремистской направленности в средствах массовой информации</t>
  </si>
  <si>
    <t xml:space="preserve">Доступная среда для инвалидов Михайловского муниципального района на 2013-2015 годы</t>
  </si>
  <si>
    <t xml:space="preserve">формирование условий доступности  объектов и услуг в приоритетных сферах жизнедеятельности инвалидов (устройство пандусов)</t>
  </si>
  <si>
    <t xml:space="preserve">20 за весь период действия программы (среднее значение 7 в год)</t>
  </si>
  <si>
    <t xml:space="preserve">увеличение численности инвалидов, систематически занимающихся физической культурой и спортом</t>
  </si>
  <si>
    <t xml:space="preserve">80 за весь период действия программы (среднее значение 27 в год)</t>
  </si>
  <si>
    <t xml:space="preserve">Программа комплексного развития систем коммунальной инфраструктуры Михайловского муниципального района на 2012 - 2020 годы</t>
  </si>
  <si>
    <t xml:space="preserve">подключение объекта к сетям электроснабжения</t>
  </si>
  <si>
    <t xml:space="preserve">подключение объекта к сетям холодного водоснабжения</t>
  </si>
  <si>
    <t xml:space="preserve">Комплексная программа профилактики правонарушений в Михайловском муниципальном районе на 2011-2013 гг.</t>
  </si>
  <si>
    <t xml:space="preserve">Снижение уровня преступлений, относящихся к тяжким и особо тяжким по отношению к предыдущему году</t>
  </si>
  <si>
    <t xml:space="preserve">Снижение уровня преступлений, совершенных несовершеннолетними или при их участии по отношению к предыдущему году</t>
  </si>
  <si>
    <t xml:space="preserve">Комплексные меры по противодействию употреблению наркотиков в Михайловском муниципальном районе на 2011 - 2015 гг</t>
  </si>
  <si>
    <t xml:space="preserve">Оценка эффективности муниципальных программ в 2022 году</t>
  </si>
  <si>
    <t xml:space="preserve">Наименование целевого индикатора</t>
  </si>
  <si>
    <t xml:space="preserve">Ед. изм.</t>
  </si>
  <si>
    <t xml:space="preserve">Значение целевого индикатора</t>
  </si>
  <si>
    <t xml:space="preserve">утверждено в Программе</t>
  </si>
  <si>
    <t>отклонение</t>
  </si>
  <si>
    <t xml:space="preserve">Обеспечение жильем молодых семей Михайловского муниципального района на 2021-2023 годы </t>
  </si>
  <si>
    <t xml:space="preserve">Развитие дополнительного образования в сфере культуры и искусства на 2022-2024 годы</t>
  </si>
  <si>
    <t xml:space="preserve">Улучшение результатов выступлений и увеличение количества призовых мест в конкурсах и фестивалях различных уровней</t>
  </si>
  <si>
    <t xml:space="preserve"> % (от 80 до 100 % от числа учащихся к конце 2024 г.)</t>
  </si>
  <si>
    <t xml:space="preserve">100% (к концу действия программы)</t>
  </si>
  <si>
    <t xml:space="preserve">Увеличение контингента обучающихся</t>
  </si>
  <si>
    <t>единиц</t>
  </si>
  <si>
    <t xml:space="preserve">255 (к концу действия программы)</t>
  </si>
  <si>
    <t xml:space="preserve"> Программа развития образования Михайловского муниципального района на 2021 - 2025 годы </t>
  </si>
  <si>
    <t xml:space="preserve">подпрограмма 1 "Развитие общего образования"</t>
  </si>
  <si>
    <t xml:space="preserve">Удельный вес численности обучающихся общеобразовательных учреждений, обучающихся по новым федеральным государственным стандартам в современных условиях в общей численности обучающихся общеобразовательных учреждений</t>
  </si>
  <si>
    <t xml:space="preserve">Количество граждан, ежегодно проходящих обучение по программам непрерывного образования (дополнительным образовательным программам и программам профессионального обучения) в образовательных организациях</t>
  </si>
  <si>
    <t xml:space="preserve">млн. чел.</t>
  </si>
  <si>
    <t xml:space="preserve">Число учителей в возрасте до 35 лет вовлеченных в различные формы поддержки сопровождения в первые три года работы в Примрском крае, к числу учителей работающих в данном муниципальном образовании</t>
  </si>
  <si>
    <t xml:space="preserve">Доля сдавших ЕГЭ по русскому языку и математике без пересдачи среди участвующих в ЕГЭ по данным предметам</t>
  </si>
  <si>
    <t xml:space="preserve">Отношение среднемесячной заработной платы педагогических работников муниципальных образовательных организаций общего образования к средней заработной плате в Приморском крае</t>
  </si>
  <si>
    <t xml:space="preserve">подпрограмма 2 "Развитие дошкольного образования"</t>
  </si>
  <si>
    <t xml:space="preserve">Доступность дошкольного образования для детей в возрасте от трех до семи лет, охваченных образовательными программами, соответствующими новому образовательному стандарту дошкольного образования</t>
  </si>
  <si>
    <t xml:space="preserve">Отношение среднемесячной заработной платы педагогических работников муниципальных образовательных организаций дошкольного образования к средней зароботной плате в Приморском крае</t>
  </si>
  <si>
    <t xml:space="preserve">Подпрограмма 3 "Дополнительное образование и воспитание детей"</t>
  </si>
  <si>
    <t xml:space="preserve">Доля детей, охваченныхобразовательными программами дополнительного образования детей, в общей численности детей в возрасте 5-18 лет (включительно)</t>
  </si>
  <si>
    <t xml:space="preserve">Доля детей, в возрасте от 5 до 18 лет, участвующих в различных конкурсах регионального, всероссийского, международного уровней (в т.ч. ВсОШ) от общей числености детей указанного возраста</t>
  </si>
  <si>
    <t xml:space="preserve">Проведение открытых онлайн-уроков, реализуемых с учетом опыта цикла открытых уроков "ПроеКТОрия"</t>
  </si>
  <si>
    <t>чел</t>
  </si>
  <si>
    <t xml:space="preserve">Отношение среднемесячной зароботной платы педагогических работников муниципальных образовательных организаций дополнительного образования к средней зароботной плате в Приморском крае</t>
  </si>
  <si>
    <t xml:space="preserve">Подпрограмма 4 "Организация отдыха, оздоровления и занятости детей и молодежи"</t>
  </si>
  <si>
    <t xml:space="preserve">Доля детей, охваченных организованным отдыхом и оздоровлением в общей численности детей в общеобразовательных учреждениях</t>
  </si>
  <si>
    <t xml:space="preserve">Подпрограмма 5 "Персонифицированное дополнительное образование детей"</t>
  </si>
  <si>
    <t xml:space="preserve">Доля детей в возрасте от 5 до 18 лет, получающих дополнительное образовние с использованием сертификата дополнительного образования, в общей численности детей, получающих дополнительное образование за счет бюджетных средств</t>
  </si>
  <si>
    <t xml:space="preserve">Доля детей в возрасте от 5 до 18 лет, использующих сертификаты дополнительного образования в статусе сертификатов персонифицированного финансирования</t>
  </si>
  <si>
    <t xml:space="preserve">Развитие муниципальной службы в администрации Михайловского муниципального района на 2022-2024 годы</t>
  </si>
  <si>
    <t xml:space="preserve">Количество муниципальных служащих администрации района, прошедших аттестацию</t>
  </si>
  <si>
    <t xml:space="preserve">Количество проведенных обучающих семинаров с муниципальными служащими</t>
  </si>
  <si>
    <t xml:space="preserve">Количество муниципальных нормативных правовых актов, приведенных в соответствие федерального и краевого законодательства по вопросам муниципальной службы</t>
  </si>
  <si>
    <t xml:space="preserve">Количество вакантных должностей муниципальной службы, замещенных в результате проведенного конкурса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</si>
  <si>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</t>
  </si>
  <si>
    <t xml:space="preserve">Количество проведенных занятий учебы аппарата по вопросам действующего законодательства</t>
  </si>
  <si>
    <t xml:space="preserve">Доля муниципальных служащих, прошедших обучение по программе "Повышение квалификации"</t>
  </si>
  <si>
    <t xml:space="preserve">Доступная среда для инвалидов Михайловского муниципального района на 2022-2024 годы</t>
  </si>
  <si>
    <t xml:space="preserve">Количество культурных, спортивных мероприятий и программ для инвалидов и маломобильных групп населения</t>
  </si>
  <si>
    <t xml:space="preserve">Увеличение количества инвалидов, принявших участие в культурных, спортивных мероприятиях и программах</t>
  </si>
  <si>
    <t xml:space="preserve">Комплексные меры по противодействию употреблению наркотиков в Михайловском муниципальном районе на 2019 - 2021 гг</t>
  </si>
  <si>
    <t xml:space="preserve">Количество детей, подростков и молодежи, вовлеченных в профилактические мероприятия, направленные на формирование здорового образа жизни</t>
  </si>
  <si>
    <t xml:space="preserve">Количество мероприятий по профилактике употребления наркотических веществ, ПАВ и пропаганде здорового образа жизни</t>
  </si>
  <si>
    <t xml:space="preserve">Количество несовершеннолетних, вовлеченных в спортивные мероприятия в возрасте от 8 до 18 лет</t>
  </si>
  <si>
    <t xml:space="preserve">Количество публикаций профилактической направленности по вопросам формирования здорового образа жизни и профилактики наркомании в средствах массовой информации и в информационной телекоммуникационной сети "интернет"</t>
  </si>
  <si>
    <t xml:space="preserve">Количество несовершеннолетних, относящихся к "группе риска", прошедших медицинское тестирование на предмет выявления потребления наркотических средств и психотропных веществ</t>
  </si>
  <si>
    <t>206</t>
  </si>
  <si>
    <t xml:space="preserve">Комплексная программа профилактики правонарушений в Михайловском муниципальном районе на 2021-2023 гг.</t>
  </si>
  <si>
    <t xml:space="preserve">Снижение количества преступлений, относящихся к тяжким и особо тяжким по отношению к предыдущему году</t>
  </si>
  <si>
    <t xml:space="preserve">Снижение количества преступлений, совершенных несовершеннолетними или при их участии по отношению к предыдущему году</t>
  </si>
  <si>
    <t xml:space="preserve">Развитие малого и среднего предпринимательства на территории Михайловского муниципального района на 2021 - 2023 годы</t>
  </si>
  <si>
    <t xml:space="preserve">Прирост количества вновь зарегистрированных субъектов малого и среднего предпринимательства</t>
  </si>
  <si>
    <t xml:space="preserve">Увеличение числа субъектов малого и среднего предпринимательства в расчете на 10 тысяч человек населения Михайловского муниципального района </t>
  </si>
  <si>
    <t xml:space="preserve"> %</t>
  </si>
  <si>
    <t xml:space="preserve"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 в Михайловском муниципальном районе</t>
  </si>
  <si>
    <t xml:space="preserve">Развитие  малоэтажного жилищного строительства на территории Михайловского района на 2019-2022 годы</t>
  </si>
  <si>
    <t xml:space="preserve">Реализация земельных участков по программам</t>
  </si>
  <si>
    <t>кол/кв.м.</t>
  </si>
  <si>
    <t>20/30000</t>
  </si>
  <si>
    <t>37/57799</t>
  </si>
  <si>
    <t>185/192</t>
  </si>
  <si>
    <t xml:space="preserve"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2021-2023 годы</t>
  </si>
  <si>
    <t xml:space="preserve">Патриотическое воспитание граждан Михайловского муниципального района на 2020 - 2022 годы </t>
  </si>
  <si>
    <t xml:space="preserve">Увеличение количества членов молодежных и детских общественных объединений патриотической направленности, по отношению к предыдущему году</t>
  </si>
  <si>
    <t xml:space="preserve">Увеличение количества районных патриотических акций и мероприятий </t>
  </si>
  <si>
    <t xml:space="preserve">Увеличение количества участников акций и мероприятий патриотической направленности на территории Михайловского муниципального района</t>
  </si>
  <si>
    <t xml:space="preserve">Молодежная политика Михайловского муниципального района на 2020-2022 годы</t>
  </si>
  <si>
    <t xml:space="preserve">Увеличение количества молодежи, ставшей победителями и призёрами международных, всероссийских, региональных, краевых, районных конкурсных мероприятий, соревнований, фестивалей, слетов</t>
  </si>
  <si>
    <t xml:space="preserve">Увеличение количества молодежи, привлеченной к участию в патриотических, экологических, духовно-нравственных, историко-краеведческих, культурно-массовых и спортивных мероприятиях</t>
  </si>
  <si>
    <t xml:space="preserve">Увеличение доли граждан, занимающихся волонтерской (добровольческой) деятельностью или вовлеченных в деятельность волонтерских (добровольческих) организаций</t>
  </si>
  <si>
    <t xml:space="preserve">Развитие физической культуры и спорта в Михайловском муниципальном районе на 2021 - 2023 годы</t>
  </si>
  <si>
    <t xml:space="preserve">Увеличение доли граждан Михайловского района, систематически занимающихся физической культурой и спортом</t>
  </si>
  <si>
    <t xml:space="preserve">Увеличение доли граждан, занимающихся в специализированных спортивных организациях в общей численности данной возрастной категории</t>
  </si>
  <si>
    <t xml:space="preserve">Программа развития культуры  Михайловского муниципального района 2022-2024 годы</t>
  </si>
  <si>
    <t xml:space="preserve">Увеличение количества посещений культурно-массовых мероприятий по отношению к предыдущему году</t>
  </si>
  <si>
    <t xml:space="preserve">Увеличение количества участников платных культурно-массовых мероприятий по отношению к предыдущему году</t>
  </si>
  <si>
    <t xml:space="preserve">Подпрограмма 2. Сохранение и развитие учреждений культуры в Михайловском муниципальном районе</t>
  </si>
  <si>
    <t xml:space="preserve">Увеличение количества культурно-массовых мероприятий по отношению к предыдущему году</t>
  </si>
  <si>
    <t xml:space="preserve">Увеличение количества услуг, оказанных муниципальными библиотеками по отношению к предыдущему году</t>
  </si>
  <si>
    <t xml:space="preserve">Увеличение книжного фонда мунципальных библиотек по отношению к предыдущему году</t>
  </si>
  <si>
    <t xml:space="preserve">Увеличение количества населения, охваченного музейными услугами по отношению к предыдущему году</t>
  </si>
  <si>
    <t xml:space="preserve">Увеличение музейного фонда по отношению к предыдущему году</t>
  </si>
  <si>
    <t xml:space="preserve">Увеличение количества участников районных, краевых, региональных и международных конкурсов и фестивалей по отношению к предыдущему году</t>
  </si>
  <si>
    <t xml:space="preserve">Подпрограмма 3. Юные таланты Михайловского муниципального района</t>
  </si>
  <si>
    <t xml:space="preserve">Увеличение количества культурно-массовых мероприятий для детей и подростков по отношению к предыдущему году</t>
  </si>
  <si>
    <t xml:space="preserve">Увеличение количества участников детских районных, краевых, региональных и международных конкурсов и фестивалей по отношению к предыдущему году</t>
  </si>
  <si>
    <t xml:space="preserve">Увеличение количества детских и юношеских творческих объединений по отношению к предыдущему году</t>
  </si>
  <si>
    <t xml:space="preserve">Профилактика терроризма и противодействие экстремизму на территории Михайловского муниципального района в 2021 - 2025 годах</t>
  </si>
  <si>
    <t xml:space="preserve">Отсутствие на территории Михайловского муниципального района террористических угроз</t>
  </si>
  <si>
    <t>отсутствие</t>
  </si>
  <si>
    <t xml:space="preserve">Отсутствие на территории Михайловского муниципального района нарушений экстремистской направленности, повлекших возникновение массовых беспорядков или иное осложнение оперативной обстановки</t>
  </si>
  <si>
    <t xml:space="preserve">Программа комплексного развития систем коммунальной инфраструктуры Михайловского муниципального района на 2022 - 2031 годы</t>
  </si>
  <si>
    <t>Электроснабжение</t>
  </si>
  <si>
    <t xml:space="preserve">Доля потребителей в жилых домах, обеспеченных доступом к электроснабжению</t>
  </si>
  <si>
    <t xml:space="preserve">Доля расходов на оплату услуг электроснабжения в совокупном доходе населения</t>
  </si>
  <si>
    <t xml:space="preserve">нет статистических данных </t>
  </si>
  <si>
    <t xml:space="preserve"> -</t>
  </si>
  <si>
    <t xml:space="preserve">Доля объемов электрической энергии, расчеты за которую осуществляются с использованием приборов учета (МКД – с использованием коллективных приборов учета)</t>
  </si>
  <si>
    <t xml:space="preserve">Доля объемов электрической энергии на обеспечение бюджетных учреждений, расчеты за которую осуществляются с использованием приборов учета</t>
  </si>
  <si>
    <t xml:space="preserve">Аварийность системы электроснабжения</t>
  </si>
  <si>
    <t xml:space="preserve">количество аварий и повреждений на 1 км сети в год</t>
  </si>
  <si>
    <t xml:space="preserve">Износ коммунальных систем</t>
  </si>
  <si>
    <t xml:space="preserve">Потребление на собственные нужды</t>
  </si>
  <si>
    <t xml:space="preserve">менее 1</t>
  </si>
  <si>
    <t xml:space="preserve">Уровень потерь электрической энергии</t>
  </si>
  <si>
    <t xml:space="preserve">Удельное электропотребление</t>
  </si>
  <si>
    <t xml:space="preserve">кВт / час на 1чел. в год</t>
  </si>
  <si>
    <t>Теплоснабжение</t>
  </si>
  <si>
    <t xml:space="preserve">Доля расходов на оплату услуг теплоснабжения в совокупном доходе населения</t>
  </si>
  <si>
    <t xml:space="preserve">Потребление тепловой энергии</t>
  </si>
  <si>
    <t xml:space="preserve">тыс. Гкал
</t>
  </si>
  <si>
    <t xml:space="preserve">Присоединенная нагрузка</t>
  </si>
  <si>
    <t>Гкал/ч</t>
  </si>
  <si>
    <t xml:space="preserve">Продолжительность (бесперебойность) поставки</t>
  </si>
  <si>
    <t>час</t>
  </si>
  <si>
    <t xml:space="preserve">Доля объемов тепловой энергии, потребляемой в МКД, расчеты за которую осуществляются с использованием приборов учета</t>
  </si>
  <si>
    <t xml:space="preserve">Доля объемов тепловой энергии на обеспечение бюджетных учрежд., расчеты за которую осуществляются с использованием приборов учета</t>
  </si>
  <si>
    <t xml:space="preserve">Уровень потерь и неучтенных расходов тепловой энергии</t>
  </si>
  <si>
    <t xml:space="preserve">Удельный расход топлива</t>
  </si>
  <si>
    <t xml:space="preserve"> т у.т./Гкал</t>
  </si>
  <si>
    <t xml:space="preserve">Система водоснабжение</t>
  </si>
  <si>
    <t xml:space="preserve">Доля расходов на оплату услуг водоснабжения в совокупном доходе населения</t>
  </si>
  <si>
    <t xml:space="preserve">Потребление воды</t>
  </si>
  <si>
    <t xml:space="preserve">тыс. м3</t>
  </si>
  <si>
    <t xml:space="preserve">Соответствие качества воды установленным требованиям</t>
  </si>
  <si>
    <t xml:space="preserve">Количество аварий и повреждений на 1 км сети в год</t>
  </si>
  <si>
    <t xml:space="preserve">ед на 1 км</t>
  </si>
  <si>
    <t xml:space="preserve">плановое значение показателя на 2022 год программой не установлено</t>
  </si>
  <si>
    <t xml:space="preserve">Уровень потерь и неучтенных расходов воды</t>
  </si>
  <si>
    <t xml:space="preserve">Удельный расход электроэнергии</t>
  </si>
  <si>
    <t>кВт∙ч/м3</t>
  </si>
  <si>
    <t xml:space="preserve">Система водоотведения</t>
  </si>
  <si>
    <t xml:space="preserve">Доля расходов на оплату услуг водоотведения в совокупном доходе населения</t>
  </si>
  <si>
    <t xml:space="preserve">Объем водоотведения</t>
  </si>
  <si>
    <t xml:space="preserve"> тыс. м3</t>
  </si>
  <si>
    <t>м3/ч</t>
  </si>
  <si>
    <t xml:space="preserve">Величина новых нагрузок</t>
  </si>
  <si>
    <t xml:space="preserve"> кВт∙ч/м3</t>
  </si>
  <si>
    <t xml:space="preserve">Обеспечение безопасности дорожного движения в Михайловском муниципальном районе на 2022-2024 годы</t>
  </si>
  <si>
    <t xml:space="preserve">Сокращение числа пострадавших и погибших в ДТП</t>
  </si>
  <si>
    <t xml:space="preserve">рост в 3 р.</t>
  </si>
  <si>
    <t xml:space="preserve">Содержание и ремонт муниципального жилого фонда в Михайловском муниципальном районе на 2021-2023 годы</t>
  </si>
  <si>
    <t xml:space="preserve">Увеличение количества отремонтированных жилых домов</t>
  </si>
  <si>
    <t>ед</t>
  </si>
  <si>
    <t xml:space="preserve">Увеличение площади отремонтированного муниципального жилфонда</t>
  </si>
  <si>
    <t xml:space="preserve">кв. м.</t>
  </si>
  <si>
    <t xml:space="preserve">Противодействие коррупции на территории Михайловского муниципального района на 2022 - 2024 годы</t>
  </si>
  <si>
    <t xml:space="preserve">Доля проектов НПА от общего количества муниципальных НПА, подлежащих коррупционной экспертизе, прошедших антикоррупционную экспертизу</t>
  </si>
  <si>
    <t xml:space="preserve">Доля устраненных коррупционных факторов в НПА (проектах) прошедших антикоррупционную экспертизу, от общего числа выявленных коррупционных факторов</t>
  </si>
  <si>
    <t xml:space="preserve">Доля представленных муниципальными служащими, включенными в перечень, утвержденный решением Думы Михайловского муниципального района от 30.11.2022 № 281, сведений о доходах, расходах, об имуществе и обязательствах имущественного характера</t>
  </si>
  <si>
    <t xml:space="preserve">Доля руководителей муниципальных учреждений Михайловского муниципального района, представивших сведения о доходах, расходах, об имуществе и обязательствах имущественного характера</t>
  </si>
  <si>
    <t xml:space="preserve">Доля проведенных проверок достоверности представленных сведений о доходах, расходах, об имуществе и обязательствах имущественного характера</t>
  </si>
  <si>
    <t xml:space="preserve">Уменьшение количества муниципальных служащих (руководителей муниципальных учреждений), привлеченных к дисциплинарной ответственности за нарушение требований антикоррупционного законодательства</t>
  </si>
  <si>
    <t xml:space="preserve">Управление муниципальным имуществом  и земельными ресурсами Михайловского муниципального района на 2021- 2023 годы</t>
  </si>
  <si>
    <t xml:space="preserve">Доходы, полученные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за земельные участки, находящиеся в муниципальной собственности района, а также средства от продажи права на заключение договоров аренды указанных земельных участков</t>
  </si>
  <si>
    <t xml:space="preserve">тыс. руб.</t>
  </si>
  <si>
    <t xml:space="preserve">Доходы от продажи земельных участков, государственная собственность на которые не разграничена, расположенных в границах сельских поселений</t>
  </si>
  <si>
    <t xml:space="preserve">Доходы, получаемые в виде арендной платы за использование муниципального имущества</t>
  </si>
  <si>
    <t xml:space="preserve">Количество земельных участков, предоставленных путем проведения торгов</t>
  </si>
  <si>
    <t xml:space="preserve">Количество земельных участков, предоставленных многодетным семьям, молодым семьям и семьям, имеющим 2-х детей</t>
  </si>
  <si>
    <t xml:space="preserve">Развитие и поддержка социально-ориентированных некоммерческих организаций Михайловского муниципального района на 2020-2022 годы</t>
  </si>
  <si>
    <t xml:space="preserve">Количество информационных материалов, освещающих деятельность СОНКО, размещенных в информационно-телекоммуникационной сети Интернет ответственным исполнителем и соисполнителями программы</t>
  </si>
  <si>
    <t xml:space="preserve">Количество СОНКО, которые приняли участие в организации мероприятий совместно с администрацией Михайловского муниципального района в течение отчетного периода </t>
  </si>
  <si>
    <t xml:space="preserve">Укрепление общественного здоровья в Михайловском муниципальном районе на 2020-2024 годы </t>
  </si>
  <si>
    <t xml:space="preserve">Увеличение доли населения, охваченного профилактическими мероприятиями, направленными на снижение распространенности неинфекционных и инфекционных заболеваний; профилактическими осмотрами</t>
  </si>
  <si>
    <t xml:space="preserve">Увеличение доли населения, вовлеченных в спортивные мероприятия Михайловского муниципального района</t>
  </si>
  <si>
    <t xml:space="preserve">Снижение розничной продажи алкогольной продукции на душу населения</t>
  </si>
  <si>
    <t>литр</t>
  </si>
  <si>
    <t xml:space="preserve">Снижение смертности мужчин в возрасте 16-59 лет </t>
  </si>
  <si>
    <t xml:space="preserve">чел. на тыс. населения</t>
  </si>
  <si>
    <t xml:space="preserve">Снижение смертности женщин в возрасте 16-54 лет </t>
  </si>
  <si>
    <t xml:space="preserve">Организация транспортного обслуживания населения Михайловского муниципального района на 2021 - 2023 годы</t>
  </si>
  <si>
    <t xml:space="preserve">Доля населения, проживающего в населенных пунктах, имеющих регулярное автобусное сообщение с районным центром в общей численности населения района</t>
  </si>
  <si>
    <t xml:space="preserve">Программа комплексного развития социальной инфраструктуры Михайловского муниципального района на 2020 – 2029 годы</t>
  </si>
  <si>
    <t xml:space="preserve">Доля обучающихся во вторую смену в общей численности обучающихся</t>
  </si>
  <si>
    <t xml:space="preserve">Доля детей от 5 до 18 лет, получающих услуги по дополнительному образованию</t>
  </si>
  <si>
    <t xml:space="preserve">Доля населения, систематически занимающегося физической культурой и спортом</t>
  </si>
  <si>
    <t xml:space="preserve">Доля обучающихся, систематически занимающихся физической культурой и спортом, в общей численности обучающихся</t>
  </si>
  <si>
    <t xml:space="preserve"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</si>
  <si>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 xml:space="preserve">Число учащихся по дополнительным общеобразовательным программам в области искусств</t>
  </si>
  <si>
    <t xml:space="preserve">Динамика целевых значений основных целевых индикаторов </t>
  </si>
  <si>
    <t xml:space="preserve">Целевые индикаторы</t>
  </si>
  <si>
    <t xml:space="preserve">Год реализации программы</t>
  </si>
  <si>
    <t xml:space="preserve">Последний год (целевое значение)</t>
  </si>
  <si>
    <t xml:space="preserve">Количество молодых семей, улучшивших жилищные условия</t>
  </si>
  <si>
    <t xml:space="preserve">Улучшение результатов выступлений и увеличение количества призовых мест на конкурсах и фестивалях различных уровней</t>
  </si>
  <si>
    <t xml:space="preserve">Удельный вес численности обучающихся общеобразовательных учреждений, обучающихся по новым федеральным государственным стандартам в современных условиях в общей чистленности обучающихся общеобразовательных учреждений</t>
  </si>
  <si>
    <t xml:space="preserve">Отношение среднемесячной зароботной платы педагогических работников муниципальных образовательных организаций дошкольного образования к средней зароботной плате в Приморском крае</t>
  </si>
  <si>
    <t xml:space="preserve">подпрограмма 3 "Развитие системы дополнительного образования"</t>
  </si>
  <si>
    <t xml:space="preserve">Подпрограмма 4 "Организация отдыха, оздоровления и занятости детей и молодеи"</t>
  </si>
  <si>
    <t xml:space="preserve">Развитие муниципальной службы в администрации Михайловского муниципального района на 2019-2021 годы</t>
  </si>
  <si>
    <t xml:space="preserve">Количество муниципальных служащих администрации района, прошендших аттестацию</t>
  </si>
  <si>
    <t xml:space="preserve">Доступная среда для инвалидов Михайловского муниципального района на 2019-2021 годы</t>
  </si>
  <si>
    <t xml:space="preserve">Увеличение количества детей - инвалидов, принявших участие в выездных мероприятиях</t>
  </si>
  <si>
    <t xml:space="preserve">программа с данным показателем реализуется с 2022 года</t>
  </si>
  <si>
    <t xml:space="preserve">Увеличение количества инвалидов, принявших участие в мероприятиях, направленных на социальную адаптацию в обществе</t>
  </si>
  <si>
    <t xml:space="preserve">Комплексные меры по противодействию употреблению наркотиков в Михайловском муниципальном районе на 2022 - 2024 годы</t>
  </si>
  <si>
    <t xml:space="preserve"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</t>
  </si>
  <si>
    <t>32/47409</t>
  </si>
  <si>
    <t>115/122</t>
  </si>
  <si>
    <t xml:space="preserve"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2021 - 2023 годы</t>
  </si>
  <si>
    <t xml:space="preserve">программа сданными показателями реализуется с 2022 года</t>
  </si>
  <si>
    <t xml:space="preserve">Муниципальная программа развития культуры Михайловского муниципального района 2022-2024 годы</t>
  </si>
  <si>
    <t xml:space="preserve">Увеличение книжного фонда муниципальных библиотек по отношению к предыдущему году</t>
  </si>
  <si>
    <t xml:space="preserve">Содержание и ремонт муниципального жилого фонда в Михайловском муниципальном районе на 2021 – 2023 годы</t>
  </si>
  <si>
    <t xml:space="preserve">Увеличение количества отремонтированных многоквартирных домов</t>
  </si>
  <si>
    <t xml:space="preserve">Общая площадь отремонтированных жилых помещений</t>
  </si>
  <si>
    <t xml:space="preserve">Количество информационных материалов, освещающих деятельность СОНКО, размещенных в информационно-телекоммуникационной сети Интернет ответственным ис-полнителем и соисполнителями программы</t>
  </si>
  <si>
    <t xml:space="preserve">60 (к 2024 году)</t>
  </si>
  <si>
    <t xml:space="preserve">Доля населения, проживающего в населенных пунктах. Имеющих регулярное автобусное сообщение с районным центром в общей численности населения района</t>
  </si>
  <si>
    <t xml:space="preserve">Оценка эффективности муниципальных программ</t>
  </si>
  <si>
    <t xml:space="preserve">Вывод об эффективности программы</t>
  </si>
  <si>
    <t xml:space="preserve">Итоговая сводная оценка (баллов)</t>
  </si>
  <si>
    <t xml:space="preserve">Предложения  по дальнейшей реализации Программы</t>
  </si>
  <si>
    <t xml:space="preserve">Эффективность находится на уровне предыдущего года, но меньше нормативных значений</t>
  </si>
  <si>
    <t xml:space="preserve">Программа рекомендуется к дальнейшей реализации с выделением денежных средств в том же объеме</t>
  </si>
  <si>
    <t xml:space="preserve">Эффективность повысилась по сравнению с предыдущим годом, однако меньше нормативных значений, в связи с чем итоговая сводная оценка имеет отрицательное значение</t>
  </si>
  <si>
    <t xml:space="preserve">Увеличение эффективности (положительная динамика) является основанием для увеличения в установленном порядке средств на реализацию программы </t>
  </si>
  <si>
    <t xml:space="preserve">Эффективность повысилась по сравнению с предыдущим годом</t>
  </si>
  <si>
    <t xml:space="preserve">Мероприятия программы эффективны, рекомендуются к дальнейшей реализации</t>
  </si>
  <si>
    <t xml:space="preserve">Эффективность находится на уровне предыдущего года, в среднем по показателям в пределах нормативных значений</t>
  </si>
  <si>
    <t xml:space="preserve">Эффективность выше нормативных значений уровне предыдущего года</t>
  </si>
  <si>
    <t xml:space="preserve">Эффективность выше нормативных значений, рекомендуется к дальнейшей реализации </t>
  </si>
  <si>
    <t xml:space="preserve">Комплексные меры по противодействию употреблению наркотиков в Михайловском муниципальном районе на 2022 - 2024 гг</t>
  </si>
  <si>
    <t xml:space="preserve">Эффективность повысилась по сравнению с предыдущим годом, выше нормативных значений</t>
  </si>
  <si>
    <t xml:space="preserve">Мероприятия программы в целом эффективны, т.к. наблюдается тенденция снижения количества преступлений в динамике, рекомендуются к дальнейшей реализации</t>
  </si>
  <si>
    <t xml:space="preserve">Эффективность повысилась по сравнению с предыдущим годом, часть показателей выше нормативных значений</t>
  </si>
  <si>
    <t xml:space="preserve">Эффективность увеличилась по сравнению с предыдущим годом</t>
  </si>
  <si>
    <t xml:space="preserve">Эффективность находится на уровне прошлого года</t>
  </si>
  <si>
    <t xml:space="preserve">Мероприятия программы в целом эффективны (находятся в пределах нормативных значений), рекомендуются к дальнейшей реализации </t>
  </si>
  <si>
    <t xml:space="preserve">Патриотическое воспитание граждан Михайловского муниципального района на 2020- 2022 годы</t>
  </si>
  <si>
    <t xml:space="preserve">Мероприятия программы эффективны, выше нормативных значений, рекомендуются к дальнейшей реализации</t>
  </si>
  <si>
    <t xml:space="preserve">Эффективность увеличилась по сравнению с прошлым годом относительно натуральных значений, но меньше нормативных</t>
  </si>
  <si>
    <t xml:space="preserve">Эффективность повысилась по сравнению с предыдущим годом, но ниже нормативных значений</t>
  </si>
  <si>
    <t xml:space="preserve">Наблюдается рост значений показателей по отношению к прошлому году, рекомендуются к дальнейшей реализации</t>
  </si>
  <si>
    <t xml:space="preserve">Эффективность снизилась по сравнению с предыдущим годом, динамика отрицательная</t>
  </si>
  <si>
    <t xml:space="preserve">Рекомендуется к дальнейшей реализации с уменьшением финансирования</t>
  </si>
  <si>
    <t xml:space="preserve">Эффективность находится на уровне предыдущего года</t>
  </si>
  <si>
    <t xml:space="preserve">Эффективность выше значений показателей прошлого года и выше нормативных значений</t>
  </si>
  <si>
    <t xml:space="preserve">Мероприятия программы эффективны, рекомендуется к дальнейшей реализации</t>
  </si>
  <si>
    <t xml:space="preserve">Эффективность ниже нормативных значений</t>
  </si>
  <si>
    <t xml:space="preserve">Динамика отрицательная как по отношению к прошлому году, так и по отношению к нормативному значению, рекомендуется к дальнейшей реализации пересмотрев перечень мероприятий</t>
  </si>
  <si>
    <t xml:space="preserve">Эффективность снизилась как по отношению к прошлому году, так и ниже целевых значений</t>
  </si>
  <si>
    <t xml:space="preserve">Динамика отрицательная как по отношению к прошлому году, так и по отношению к нормативному значению, рекомендуется к дальнейшей реализации пересмотрев финансирование мероприятий программы</t>
  </si>
  <si>
    <t xml:space="preserve">Эффективность выше нормативных значений, повысилась по сравнению с предыдущим годом</t>
  </si>
  <si>
    <t xml:space="preserve">Эффективность выше нормативных значений</t>
  </si>
  <si>
    <t xml:space="preserve">Мероприятия эффективны, значения показателей выше нормативных, программа рекомендуется к дальнейшей реализации</t>
  </si>
  <si>
    <t xml:space="preserve">Программа рекомендуется к дальнейшей реализации с уменьшением объема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</si>
</sst>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\ &quot;₽&quot;_-;\-* #\.##0\ &quot;₽&quot;_-;_-* \-\ &quot;₽&quot;_-;_-@_-"/>
    <numFmt numFmtId="161" formatCode="_-* #\.##0_-;\-* #\.##0_-;_-* &quot;-&quot;_-;_-@_-"/>
    <numFmt numFmtId="162" formatCode="_-* #\.##0.00\ &quot;₽&quot;_-;\-* #\.##0.00\ &quot;₽&quot;_-;_-* \-??\ &quot;₽&quot;_-;_-@_-"/>
    <numFmt numFmtId="163" formatCode="_-* #\.##0.00_-;\-* #\.##0.00_-;_-* &quot;-&quot;??_-;_-@_-"/>
    <numFmt numFmtId="164" formatCode="0.00000"/>
  </numFmts>
  <fonts count="37">
    <font>
      <sz val="11.000000"/>
      <color theme="1"/>
      <name val="Calibri"/>
      <scheme val="minor"/>
    </font>
    <font>
      <sz val="11.000000"/>
      <color rgb="FF006100"/>
      <name val="Calibri"/>
      <scheme val="minor"/>
    </font>
    <font>
      <b/>
      <sz val="11.000000"/>
      <color theme="1"/>
      <name val="Calibri"/>
      <scheme val="minor"/>
    </font>
    <font>
      <b/>
      <sz val="11.000000"/>
      <color rgb="FF3F3F3F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indexed="65"/>
      <name val="Calibri"/>
      <scheme val="minor"/>
    </font>
    <font>
      <b/>
      <sz val="11.000000"/>
      <color rgb="FFFA7D00"/>
      <name val="Calibri"/>
      <scheme val="minor"/>
    </font>
    <font>
      <sz val="11.000000"/>
      <color rgb="FFFA7D00"/>
      <name val="Calibri"/>
      <scheme val="minor"/>
    </font>
    <font>
      <sz val="11.000000"/>
      <color rgb="FF9C0006"/>
      <name val="Calibri"/>
      <scheme val="minor"/>
    </font>
    <font>
      <sz val="11.000000"/>
      <color theme="0"/>
      <name val="Calibri"/>
      <scheme val="minor"/>
    </font>
    <font>
      <sz val="11.000000"/>
      <color rgb="FF9C6500"/>
      <name val="Calibri"/>
      <scheme val="minor"/>
    </font>
    <font>
      <sz val="11.000000"/>
      <color theme="1"/>
      <name val="Times New Roman"/>
    </font>
    <font>
      <b/>
      <sz val="11.000000"/>
      <color theme="1"/>
      <name val="Times New Roman"/>
    </font>
    <font>
      <i/>
      <sz val="11.000000"/>
      <color theme="1"/>
      <name val="Times New Roman"/>
    </font>
    <font>
      <b/>
      <sz val="11.000000"/>
      <name val="Times New Roman"/>
    </font>
    <font>
      <b/>
      <sz val="11.000000"/>
      <name val="Calibri"/>
      <scheme val="minor"/>
    </font>
    <font>
      <sz val="11.000000"/>
      <name val="Times New Roman"/>
    </font>
    <font>
      <i/>
      <sz val="11.000000"/>
      <name val="Times New Roman"/>
    </font>
    <font>
      <i/>
      <sz val="11.000000"/>
      <name val="Calibri"/>
      <scheme val="minor"/>
    </font>
    <font>
      <i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Times New Roman"/>
    </font>
    <font>
      <sz val="12.000000"/>
      <color theme="1"/>
      <name val="Times New Roman"/>
    </font>
    <font>
      <sz val="9.000000"/>
      <name val="Times New Roman"/>
    </font>
    <font>
      <b/>
      <sz val="11.000000"/>
      <color indexed="2"/>
      <name val="Times New Roman"/>
    </font>
    <font>
      <sz val="10.000000"/>
      <name val="Times New Roman"/>
    </font>
    <font>
      <sz val="7.000000"/>
      <name val="Times New Roman"/>
    </font>
    <font>
      <b/>
      <i/>
      <sz val="12.000000"/>
      <color theme="1"/>
      <name val="Times New Roman"/>
    </font>
    <font>
      <b/>
      <sz val="12.000000"/>
      <color theme="1"/>
      <name val="Times New Roman"/>
    </font>
  </fonts>
  <fills count="36">
    <fill>
      <patternFill patternType="none"/>
    </fill>
    <fill>
      <patternFill patternType="gray125"/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rgb="FFC6EFCE"/>
        <bgColor rgb="FFC6EFCE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rgb="FFF2F2F2"/>
        <bgColor rgb="FFF2F2F2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theme="8"/>
        <bgColor theme="8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9">
    <xf fontId="0" fillId="0" borderId="0" numFmtId="0" applyNumberFormat="1" applyFont="1" applyFill="1" applyBorder="1"/>
    <xf fontId="0" fillId="2" borderId="0" numFmtId="0" applyNumberFormat="0" applyFont="1" applyFill="1" applyBorder="0" applyProtection="0">
      <alignment vertical="center"/>
    </xf>
    <xf fontId="0" fillId="0" borderId="0" numFmtId="160" applyNumberFormat="1" applyFont="0" applyFill="0" applyBorder="0" applyProtection="0">
      <alignment vertical="center"/>
    </xf>
    <xf fontId="0" fillId="3" borderId="0" numFmtId="0" applyNumberFormat="0" applyFont="1" applyFill="1" applyBorder="0" applyProtection="0">
      <alignment vertical="center"/>
    </xf>
    <xf fontId="1" fillId="4" borderId="0" numFmtId="0" applyNumberFormat="0" applyFont="1" applyFill="1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0" fillId="5" borderId="0" numFmtId="0" applyNumberFormat="0" applyFont="1" applyFill="1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6" borderId="0" numFmtId="0" applyNumberFormat="0" applyFont="1" applyFill="1" applyBorder="0" applyProtection="0">
      <alignment vertical="center"/>
    </xf>
    <xf fontId="2" fillId="0" borderId="1" numFmtId="0" applyNumberFormat="0" applyFont="1" applyFill="0" applyBorder="1" applyProtection="0">
      <alignment vertical="center"/>
    </xf>
    <xf fontId="3" fillId="7" borderId="2" numFmtId="0" applyNumberFormat="0" applyFont="1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0" fillId="8" borderId="0" numFmtId="0" applyNumberFormat="0" applyFont="1" applyFill="1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0" fillId="9" borderId="3" numFmtId="0" applyNumberFormat="0" applyFont="0" applyFill="1" applyBorder="1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0" numFmtId="0" applyNumberFormat="0" applyFont="1" applyFill="0" applyBorder="0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0" borderId="4" numFmtId="0" applyNumberFormat="0" applyFont="1" applyFill="0" applyBorder="1" applyProtection="0">
      <alignment vertical="center"/>
    </xf>
    <xf fontId="10" fillId="0" borderId="4" numFmtId="0" applyNumberFormat="0" applyFont="1" applyFill="0" applyBorder="1" applyProtection="0">
      <alignment vertical="center"/>
    </xf>
    <xf fontId="11" fillId="0" borderId="5" numFmtId="0" applyNumberFormat="0" applyFont="1" applyFill="0" applyBorder="1" applyProtection="0">
      <alignment vertical="center"/>
    </xf>
    <xf fontId="11" fillId="0" borderId="0" numFmtId="0" applyNumberFormat="0" applyFont="1" applyFill="0" applyBorder="0" applyProtection="0">
      <alignment vertical="center"/>
    </xf>
    <xf fontId="12" fillId="10" borderId="6" numFmtId="0" applyNumberFormat="0" applyFont="1" applyFill="1" applyBorder="1" applyProtection="0">
      <alignment vertical="center"/>
    </xf>
    <xf fontId="13" fillId="11" borderId="7" numFmtId="0" applyNumberFormat="0" applyFont="1" applyFill="1" applyBorder="1" applyProtection="0">
      <alignment vertical="center"/>
    </xf>
    <xf fontId="14" fillId="7" borderId="6" numFmtId="0" applyNumberFormat="0" applyFont="1" applyFill="1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12" borderId="0" numFmtId="0" applyNumberFormat="0" applyFont="1" applyFill="1" applyBorder="0" applyProtection="0">
      <alignment vertical="center"/>
    </xf>
    <xf fontId="17" fillId="13" borderId="0" numFmtId="0" applyNumberFormat="0" applyFont="1" applyFill="1" applyBorder="0" applyProtection="0">
      <alignment vertical="center"/>
    </xf>
    <xf fontId="18" fillId="14" borderId="0" numFmtId="0" applyNumberFormat="0" applyFont="1" applyFill="1" applyBorder="0" applyProtection="0">
      <alignment vertical="center"/>
    </xf>
    <xf fontId="17" fillId="15" borderId="0" numFmtId="0" applyNumberFormat="0" applyFont="1" applyFill="1" applyBorder="0" applyProtection="0">
      <alignment vertical="center"/>
    </xf>
    <xf fontId="0" fillId="16" borderId="0" numFmtId="0" applyNumberFormat="0" applyFont="1" applyFill="1" applyBorder="0" applyProtection="0">
      <alignment vertical="center"/>
    </xf>
    <xf fontId="0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17" fillId="19" borderId="0" numFmtId="0" applyNumberFormat="0" applyFont="1" applyFill="1" applyBorder="0" applyProtection="0">
      <alignment vertical="center"/>
    </xf>
    <xf fontId="17" fillId="20" borderId="0" numFmtId="0" applyNumberFormat="0" applyFont="1" applyFill="1" applyBorder="0" applyProtection="0">
      <alignment vertical="center"/>
    </xf>
    <xf fontId="0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17" fillId="23" borderId="0" numFmtId="0" applyNumberFormat="0" applyFont="1" applyFill="1" applyBorder="0" applyProtection="0">
      <alignment vertical="center"/>
    </xf>
    <xf fontId="17" fillId="24" borderId="0" numFmtId="0" applyNumberFormat="0" applyFont="1" applyFill="1" applyBorder="0" applyProtection="0">
      <alignment vertical="center"/>
    </xf>
    <xf fontId="0" fillId="25" borderId="0" numFmtId="0" applyNumberFormat="0" applyFont="1" applyFill="1" applyBorder="0" applyProtection="0">
      <alignment vertical="center"/>
    </xf>
    <xf fontId="17" fillId="26" borderId="0" numFmtId="0" applyNumberFormat="0" applyFont="1" applyFill="1" applyBorder="0" applyProtection="0">
      <alignment vertical="center"/>
    </xf>
    <xf fontId="17" fillId="27" borderId="0" numFmtId="0" applyNumberFormat="0" applyFont="1" applyFill="1" applyBorder="0" applyProtection="0">
      <alignment vertical="center"/>
    </xf>
    <xf fontId="0" fillId="28" borderId="0" numFmtId="0" applyNumberFormat="0" applyFont="1" applyFill="1" applyBorder="0" applyProtection="0">
      <alignment vertical="center"/>
    </xf>
    <xf fontId="17" fillId="29" borderId="0" numFmtId="0" applyNumberFormat="0" applyFont="1" applyFill="1" applyBorder="0" applyProtection="0">
      <alignment vertical="center"/>
    </xf>
    <xf fontId="17" fillId="30" borderId="0" numFmtId="0" applyNumberFormat="0" applyFont="1" applyFill="1" applyBorder="0" applyProtection="0">
      <alignment vertical="center"/>
    </xf>
    <xf fontId="17" fillId="31" borderId="0" numFmtId="0" applyNumberFormat="0" applyFont="1" applyFill="1" applyBorder="0" applyProtection="0">
      <alignment vertical="center"/>
    </xf>
    <xf fontId="17" fillId="32" borderId="0" numFmtId="0" applyNumberFormat="0" applyFont="1" applyFill="1" applyBorder="0" applyProtection="0">
      <alignment vertical="center"/>
    </xf>
  </cellStyleXfs>
  <cellXfs count="135">
    <xf fontId="0" fillId="0" borderId="0" numFmtId="0" xfId="0"/>
    <xf fontId="19" fillId="0" borderId="0" numFmtId="0" xfId="0" applyFont="1" applyAlignment="1">
      <alignment wrapText="1"/>
    </xf>
    <xf fontId="20" fillId="0" borderId="0" numFmtId="0" xfId="0" applyFont="1" applyAlignment="1">
      <alignment horizontal="center" wrapText="1"/>
    </xf>
    <xf fontId="21" fillId="0" borderId="0" numFmtId="0" xfId="0" applyFont="1" applyAlignment="1">
      <alignment horizontal="center" wrapText="1"/>
    </xf>
    <xf fontId="19" fillId="0" borderId="9" numFmtId="0" xfId="0" applyFont="1" applyBorder="1" applyAlignment="1">
      <alignment horizontal="center" vertical="center" wrapText="1"/>
    </xf>
    <xf fontId="22" fillId="0" borderId="10" numFmtId="0" xfId="0" applyFont="1" applyBorder="1" applyAlignment="1">
      <alignment wrapText="1"/>
    </xf>
    <xf fontId="19" fillId="0" borderId="9" numFmtId="0" xfId="0" applyFont="1" applyBorder="1" applyAlignment="1">
      <alignment wrapText="1"/>
    </xf>
    <xf fontId="19" fillId="33" borderId="9" numFmtId="0" xfId="0" applyFont="1" applyFill="1" applyBorder="1" applyAlignment="1">
      <alignment wrapText="1"/>
    </xf>
    <xf fontId="19" fillId="33" borderId="9" numFmtId="0" xfId="0" applyFont="1" applyFill="1" applyBorder="1" applyAlignment="1">
      <alignment horizontal="center" vertical="center" wrapText="1"/>
    </xf>
    <xf fontId="20" fillId="0" borderId="11" numFmtId="0" xfId="0" applyFont="1" applyBorder="1" applyAlignment="1">
      <alignment wrapText="1"/>
    </xf>
    <xf fontId="2" fillId="0" borderId="12" numFmtId="0" xfId="0" applyFont="1" applyBorder="1" applyAlignment="1">
      <alignment wrapText="1"/>
    </xf>
    <xf fontId="2" fillId="0" borderId="13" numFmtId="0" xfId="0" applyFont="1" applyBorder="1" applyAlignment="1">
      <alignment wrapText="1"/>
    </xf>
    <xf fontId="19" fillId="0" borderId="9" numFmtId="0" xfId="0" applyFont="1" applyBorder="1" applyAlignment="1">
      <alignment vertical="center" wrapText="1"/>
    </xf>
    <xf fontId="22" fillId="0" borderId="11" numFmtId="0" xfId="0" applyFont="1" applyBorder="1" applyAlignment="1">
      <alignment wrapText="1"/>
    </xf>
    <xf fontId="23" fillId="0" borderId="12" numFmtId="0" xfId="0" applyFont="1" applyBorder="1" applyAlignment="1">
      <alignment wrapText="1"/>
    </xf>
    <xf fontId="23" fillId="0" borderId="13" numFmtId="0" xfId="0" applyFont="1" applyBorder="1" applyAlignment="1">
      <alignment wrapText="1"/>
    </xf>
    <xf fontId="24" fillId="0" borderId="9" numFmtId="0" xfId="0" applyFont="1" applyBorder="1" applyAlignment="1">
      <alignment wrapText="1"/>
    </xf>
    <xf fontId="20" fillId="0" borderId="0" numFmtId="0" xfId="0" applyFont="1" applyAlignment="1">
      <alignment wrapText="1"/>
    </xf>
    <xf fontId="22" fillId="0" borderId="11" numFmtId="0" xfId="0" applyFont="1" applyBorder="1" applyAlignment="1">
      <alignment horizontal="center" wrapText="1"/>
    </xf>
    <xf fontId="23" fillId="0" borderId="12" numFmtId="0" xfId="0" applyFont="1" applyBorder="1" applyAlignment="1">
      <alignment horizontal="center" wrapText="1"/>
    </xf>
    <xf fontId="23" fillId="0" borderId="13" numFmtId="0" xfId="0" applyFont="1" applyBorder="1" applyAlignment="1">
      <alignment horizontal="center" wrapText="1"/>
    </xf>
    <xf fontId="25" fillId="0" borderId="11" numFmtId="0" xfId="0" applyFont="1" applyBorder="1" applyAlignment="1">
      <alignment horizontal="center" vertical="center" wrapText="1"/>
    </xf>
    <xf fontId="26" fillId="0" borderId="12" numFmtId="0" xfId="0" applyFont="1" applyBorder="1" applyAlignment="1">
      <alignment horizontal="center" vertical="center" wrapText="1"/>
    </xf>
    <xf fontId="26" fillId="0" borderId="13" numFmtId="0" xfId="0" applyFont="1" applyBorder="1" applyAlignment="1">
      <alignment horizontal="center" vertical="center" wrapText="1"/>
    </xf>
    <xf fontId="21" fillId="0" borderId="11" numFmtId="0" xfId="0" applyFont="1" applyBorder="1" applyAlignment="1">
      <alignment horizontal="center" vertical="center" wrapText="1"/>
    </xf>
    <xf fontId="27" fillId="0" borderId="12" numFmtId="0" xfId="0" applyFont="1" applyBorder="1" applyAlignment="1">
      <alignment horizontal="center" vertical="center" wrapText="1"/>
    </xf>
    <xf fontId="27" fillId="0" borderId="13" numFmtId="0" xfId="0" applyFont="1" applyBorder="1" applyAlignment="1">
      <alignment horizontal="center" vertical="center" wrapText="1"/>
    </xf>
    <xf fontId="28" fillId="0" borderId="12" numFmtId="0" xfId="0" applyFont="1" applyBorder="1" applyAlignment="1">
      <alignment wrapText="1"/>
    </xf>
    <xf fontId="28" fillId="0" borderId="13" numFmtId="0" xfId="0" applyFont="1" applyBorder="1" applyAlignment="1">
      <alignment wrapText="1"/>
    </xf>
    <xf fontId="22" fillId="0" borderId="9" numFmtId="0" xfId="0" applyFont="1" applyBorder="1" applyAlignment="1">
      <alignment wrapText="1"/>
    </xf>
    <xf fontId="28" fillId="0" borderId="9" numFmtId="0" xfId="0" applyFont="1" applyBorder="1" applyAlignment="1">
      <alignment wrapText="1"/>
    </xf>
    <xf fontId="19" fillId="0" borderId="9" numFmtId="0" xfId="0" applyFont="1" applyBorder="1" applyAlignment="1">
      <alignment horizontal="center" wrapText="1"/>
    </xf>
    <xf fontId="24" fillId="0" borderId="9" numFmtId="0" xfId="0" applyFont="1" applyBorder="1" applyAlignment="1">
      <alignment horizontal="center" vertical="center" wrapText="1"/>
    </xf>
    <xf fontId="0" fillId="0" borderId="12" numFmtId="0" xfId="0" applyBorder="1" applyAlignment="1">
      <alignment wrapText="1"/>
    </xf>
    <xf fontId="0" fillId="0" borderId="13" numFmtId="0" xfId="0" applyBorder="1" applyAlignment="1">
      <alignment wrapText="1"/>
    </xf>
    <xf fontId="24" fillId="0" borderId="0" numFmtId="0" xfId="0" applyFont="1" applyAlignment="1">
      <alignment wrapText="1"/>
    </xf>
    <xf fontId="24" fillId="0" borderId="0" numFmtId="2" xfId="0" applyNumberFormat="1" applyFont="1" applyAlignment="1">
      <alignment wrapText="1"/>
    </xf>
    <xf fontId="22" fillId="0" borderId="0" numFmtId="0" xfId="0" applyFont="1" applyAlignment="1">
      <alignment horizontal="center" wrapText="1"/>
    </xf>
    <xf fontId="25" fillId="0" borderId="0" numFmtId="0" xfId="0" applyFont="1" applyAlignment="1">
      <alignment horizontal="center" wrapText="1"/>
    </xf>
    <xf fontId="24" fillId="0" borderId="9" numFmtId="2" xfId="0" applyNumberFormat="1" applyFont="1" applyBorder="1" applyAlignment="1">
      <alignment horizontal="center" vertical="center" wrapText="1"/>
    </xf>
    <xf fontId="22" fillId="0" borderId="0" numFmtId="0" xfId="0" applyFont="1" applyAlignment="1">
      <alignment wrapText="1"/>
    </xf>
    <xf fontId="22" fillId="0" borderId="11" numFmtId="0" xfId="0" applyFont="1" applyBorder="1" applyAlignment="1">
      <alignment horizontal="center" vertical="center" wrapText="1"/>
    </xf>
    <xf fontId="28" fillId="0" borderId="12" numFmtId="0" xfId="0" applyFont="1" applyBorder="1" applyAlignment="1">
      <alignment horizontal="center" vertical="center" wrapText="1"/>
    </xf>
    <xf fontId="28" fillId="0" borderId="13" numFmtId="0" xfId="0" applyFont="1" applyBorder="1" applyAlignment="1">
      <alignment horizontal="center" vertical="center" wrapText="1"/>
    </xf>
    <xf fontId="24" fillId="33" borderId="9" numFmtId="0" xfId="0" applyFont="1" applyFill="1" applyBorder="1" applyAlignment="1">
      <alignment wrapText="1"/>
    </xf>
    <xf fontId="24" fillId="33" borderId="9" numFmtId="0" xfId="0" applyFont="1" applyFill="1" applyBorder="1" applyAlignment="1">
      <alignment horizontal="center" vertical="center" wrapText="1"/>
    </xf>
    <xf fontId="24" fillId="33" borderId="9" numFmtId="2" xfId="0" applyNumberFormat="1" applyFont="1" applyFill="1" applyBorder="1" applyAlignment="1">
      <alignment horizontal="center" vertical="center" wrapText="1"/>
    </xf>
    <xf fontId="23" fillId="0" borderId="12" numFmtId="0" xfId="0" applyFont="1" applyBorder="1" applyAlignment="1">
      <alignment horizontal="center" vertical="center" wrapText="1"/>
    </xf>
    <xf fontId="23" fillId="0" borderId="13" numFmtId="0" xfId="0" applyFont="1" applyBorder="1" applyAlignment="1">
      <alignment horizontal="center" vertical="center" wrapText="1"/>
    </xf>
    <xf fontId="24" fillId="0" borderId="9" numFmtId="0" xfId="0" applyFont="1" applyBorder="1" applyAlignment="1">
      <alignment vertical="center" wrapText="1"/>
    </xf>
    <xf fontId="24" fillId="0" borderId="9" numFmtId="9" xfId="0" applyNumberFormat="1" applyFont="1" applyBorder="1" applyAlignment="1">
      <alignment horizontal="center" vertical="center" wrapText="1"/>
    </xf>
    <xf fontId="24" fillId="0" borderId="10" numFmtId="0" xfId="0" applyFont="1" applyBorder="1" applyAlignment="1">
      <alignment wrapText="1"/>
    </xf>
    <xf fontId="24" fillId="0" borderId="10" numFmtId="0" xfId="0" applyFont="1" applyBorder="1" applyAlignment="1">
      <alignment horizontal="center" vertical="center" wrapText="1"/>
    </xf>
    <xf fontId="24" fillId="0" borderId="10" numFmtId="2" xfId="0" applyNumberFormat="1" applyFont="1" applyBorder="1" applyAlignment="1">
      <alignment horizontal="center" vertical="center" wrapText="1"/>
    </xf>
    <xf fontId="25" fillId="0" borderId="14" numFmtId="0" xfId="0" applyFont="1" applyBorder="1" applyAlignment="1">
      <alignment horizontal="center" vertical="center" wrapText="1"/>
    </xf>
    <xf fontId="26" fillId="0" borderId="15" numFmtId="0" xfId="0" applyFont="1" applyBorder="1" applyAlignment="1">
      <alignment horizontal="center" vertical="center" wrapText="1"/>
    </xf>
    <xf fontId="26" fillId="0" borderId="16" numFmtId="0" xfId="0" applyFont="1" applyBorder="1" applyAlignment="1">
      <alignment horizontal="center" vertical="center" wrapText="1"/>
    </xf>
    <xf fontId="19" fillId="0" borderId="9" numFmtId="0" xfId="0" applyFont="1" applyBorder="1" applyAlignment="1">
      <alignment vertical="top" wrapText="1"/>
    </xf>
    <xf fontId="29" fillId="0" borderId="9" numFmtId="0" xfId="0" applyFont="1" applyBorder="1" applyAlignment="1">
      <alignment horizontal="center" vertical="center" wrapText="1"/>
    </xf>
    <xf fontId="28" fillId="0" borderId="9" numFmtId="0" xfId="0" applyFont="1" applyBorder="1" applyAlignment="1">
      <alignment horizontal="center" vertical="center" wrapText="1"/>
    </xf>
    <xf fontId="24" fillId="0" borderId="9" numFmtId="0" xfId="0" applyFont="1" applyBorder="1" applyAlignment="1">
      <alignment vertical="top" wrapText="1"/>
    </xf>
    <xf fontId="30" fillId="0" borderId="9" numFmtId="0" xfId="0" applyFont="1" applyBorder="1" applyAlignment="1">
      <alignment horizontal="center" vertical="center" wrapText="1"/>
    </xf>
    <xf fontId="30" fillId="34" borderId="9" numFmtId="0" xfId="0" applyFont="1" applyFill="1" applyBorder="1" applyAlignment="1">
      <alignment horizontal="center" vertical="center" wrapText="1"/>
    </xf>
    <xf fontId="19" fillId="0" borderId="9" numFmtId="0" xfId="0" applyFont="1" applyBorder="1" applyAlignment="1">
      <alignment horizontal="left" vertical="center" wrapText="1"/>
    </xf>
    <xf fontId="25" fillId="34" borderId="9" numFmtId="0" xfId="0" applyFont="1" applyFill="1" applyBorder="1" applyAlignment="1">
      <alignment horizontal="center" wrapText="1"/>
    </xf>
    <xf fontId="26" fillId="0" borderId="9" numFmtId="0" xfId="0" applyFont="1" applyBorder="1" applyAlignment="1">
      <alignment horizontal="center" wrapText="1"/>
    </xf>
    <xf fontId="24" fillId="34" borderId="9" numFmtId="0" xfId="0" applyFont="1" applyFill="1" applyBorder="1" applyAlignment="1">
      <alignment horizontal="center" vertical="center" wrapText="1"/>
    </xf>
    <xf fontId="31" fillId="0" borderId="9" numFmtId="0" xfId="0" applyFont="1" applyBorder="1" applyAlignment="1">
      <alignment horizontal="center" vertical="center" wrapText="1"/>
    </xf>
    <xf fontId="24" fillId="0" borderId="9" numFmtId="49" xfId="0" applyNumberFormat="1" applyFont="1" applyBorder="1" applyAlignment="1">
      <alignment horizontal="center" vertical="center" wrapText="1"/>
    </xf>
    <xf fontId="24" fillId="0" borderId="0" numFmtId="0" xfId="0" applyFont="1" applyAlignment="1">
      <alignment horizontal="left" wrapText="1"/>
    </xf>
    <xf fontId="24" fillId="0" borderId="9" numFmtId="0" xfId="0" applyFont="1" applyBorder="1" applyAlignment="1">
      <alignment horizontal="left" vertical="center" wrapText="1"/>
    </xf>
    <xf fontId="24" fillId="0" borderId="17" numFmtId="2" xfId="0" applyNumberFormat="1" applyFont="1" applyBorder="1" applyAlignment="1">
      <alignment horizontal="center" vertical="center" wrapText="1"/>
    </xf>
    <xf fontId="24" fillId="0" borderId="17" numFmtId="0" xfId="0" applyFont="1" applyBorder="1" applyAlignment="1">
      <alignment wrapText="1"/>
    </xf>
    <xf fontId="24" fillId="0" borderId="17" numFmtId="0" xfId="0" applyFont="1" applyBorder="1" applyAlignment="1">
      <alignment horizontal="center" vertical="center" wrapText="1"/>
    </xf>
    <xf fontId="24" fillId="0" borderId="0" numFmtId="0" xfId="0" applyFont="1" applyAlignment="1">
      <alignment horizontal="center" vertical="center"/>
    </xf>
    <xf fontId="22" fillId="0" borderId="9" numFmtId="0" xfId="0" applyFont="1" applyBorder="1" applyAlignment="1">
      <alignment horizontal="center" vertical="center" wrapText="1"/>
    </xf>
    <xf fontId="24" fillId="0" borderId="9" numFmtId="0" xfId="0" applyFont="1" applyBorder="1" applyAlignment="1">
      <alignment horizontal="center" wrapText="1"/>
    </xf>
    <xf fontId="24" fillId="35" borderId="9" numFmtId="0" xfId="0" applyFont="1" applyFill="1" applyBorder="1" applyAlignment="1">
      <alignment horizontal="center" wrapText="1"/>
    </xf>
    <xf fontId="24" fillId="35" borderId="9" numFmtId="2" xfId="0" applyNumberFormat="1" applyFont="1" applyFill="1" applyBorder="1" applyAlignment="1">
      <alignment horizontal="center" wrapText="1"/>
    </xf>
    <xf fontId="24" fillId="35" borderId="9" numFmtId="0" xfId="0" applyFont="1" applyFill="1" applyBorder="1" applyAlignment="1">
      <alignment horizontal="center" vertical="center" wrapText="1"/>
    </xf>
    <xf fontId="24" fillId="0" borderId="18" numFmtId="0" xfId="0" applyFont="1" applyBorder="1" applyAlignment="1">
      <alignment wrapText="1"/>
    </xf>
    <xf fontId="24" fillId="0" borderId="19" numFmtId="0" xfId="0" applyFont="1" applyBorder="1" applyAlignment="1">
      <alignment wrapText="1"/>
    </xf>
    <xf fontId="28" fillId="0" borderId="9" numFmtId="0" xfId="0" applyFont="1" applyBorder="1" applyAlignment="1">
      <alignment horizontal="center" wrapText="1"/>
    </xf>
    <xf fontId="32" fillId="0" borderId="12" numFmtId="0" xfId="0" applyFont="1" applyBorder="1" applyAlignment="1">
      <alignment horizontal="center" vertical="center" wrapText="1"/>
    </xf>
    <xf fontId="32" fillId="0" borderId="13" numFmtId="0" xfId="0" applyFont="1" applyBorder="1" applyAlignment="1">
      <alignment horizontal="center" vertical="center" wrapText="1"/>
    </xf>
    <xf fontId="33" fillId="0" borderId="9" numFmtId="0" xfId="0" applyFont="1" applyBorder="1" applyAlignment="1">
      <alignment horizontal="center" vertical="center" wrapText="1"/>
    </xf>
    <xf fontId="25" fillId="0" borderId="12" numFmtId="0" xfId="0" applyFont="1" applyBorder="1" applyAlignment="1">
      <alignment horizontal="center" vertical="center" wrapText="1"/>
    </xf>
    <xf fontId="25" fillId="0" borderId="13" numFmtId="0" xfId="0" applyFont="1" applyBorder="1" applyAlignment="1">
      <alignment horizontal="center" vertical="center" wrapText="1"/>
    </xf>
    <xf fontId="34" fillId="0" borderId="9" numFmtId="0" xfId="0" applyFont="1" applyBorder="1" applyAlignment="1">
      <alignment horizontal="center" vertical="center" wrapText="1"/>
    </xf>
    <xf fontId="32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0" borderId="13" numFmtId="0" xfId="0" applyFont="1" applyBorder="1" applyAlignment="1">
      <alignment horizontal="center" vertical="center" wrapText="1"/>
    </xf>
    <xf fontId="19" fillId="0" borderId="0" numFmtId="0" xfId="0" applyFont="1"/>
    <xf fontId="19" fillId="0" borderId="0" numFmtId="2" xfId="0" applyNumberFormat="1" applyFont="1"/>
    <xf fontId="35" fillId="0" borderId="15" numFmtId="0" xfId="0" applyFont="1" applyBorder="1" applyAlignment="1">
      <alignment horizontal="center" wrapText="1"/>
    </xf>
    <xf fontId="19" fillId="0" borderId="10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0" numFmtId="2" xfId="0" applyNumberFormat="1" applyFont="1" applyBorder="1" applyAlignment="1">
      <alignment horizontal="center" vertical="center" wrapText="1"/>
    </xf>
    <xf fontId="19" fillId="0" borderId="17" numFmtId="0" xfId="0" applyFont="1" applyBorder="1" applyAlignment="1">
      <alignment horizontal="center" vertical="center" wrapText="1"/>
    </xf>
    <xf fontId="19" fillId="0" borderId="17" numFmtId="2" xfId="0" applyNumberFormat="1" applyFont="1" applyBorder="1" applyAlignment="1">
      <alignment horizontal="center" vertical="center" wrapText="1"/>
    </xf>
    <xf fontId="22" fillId="0" borderId="9" numFmtId="0" xfId="0" applyFont="1" applyBorder="1" applyAlignment="1">
      <alignment horizontal="center"/>
    </xf>
    <xf fontId="24" fillId="0" borderId="9" numFmtId="2" xfId="0" applyNumberFormat="1" applyFont="1" applyBorder="1" applyAlignment="1">
      <alignment horizontal="center" vertical="center"/>
    </xf>
    <xf fontId="22" fillId="0" borderId="11" numFmtId="0" xfId="0" applyFont="1" applyBorder="1" applyAlignment="1">
      <alignment horizontal="center"/>
    </xf>
    <xf fontId="22" fillId="0" borderId="12" numFmtId="0" xfId="0" applyFont="1" applyBorder="1" applyAlignment="1">
      <alignment horizontal="center"/>
    </xf>
    <xf fontId="22" fillId="0" borderId="13" numFmtId="0" xfId="0" applyFont="1" applyBorder="1" applyAlignment="1">
      <alignment horizontal="center"/>
    </xf>
    <xf fontId="21" fillId="0" borderId="11" numFmtId="0" xfId="0" applyFont="1" applyBorder="1" applyAlignment="1">
      <alignment horizontal="center" vertical="center"/>
    </xf>
    <xf fontId="21" fillId="0" borderId="12" numFmtId="0" xfId="0" applyFont="1" applyBorder="1" applyAlignment="1">
      <alignment horizontal="center" vertical="center"/>
    </xf>
    <xf fontId="21" fillId="0" borderId="13" numFmtId="0" xfId="0" applyFont="1" applyBorder="1" applyAlignment="1">
      <alignment horizontal="center" vertical="center"/>
    </xf>
    <xf fontId="24" fillId="0" borderId="9" numFmtId="164" xfId="0" applyNumberFormat="1" applyFont="1" applyBorder="1" applyAlignment="1">
      <alignment horizontal="center" vertical="center" wrapText="1"/>
    </xf>
    <xf fontId="24" fillId="0" borderId="9" numFmtId="1" xfId="0" applyNumberFormat="1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 wrapText="1"/>
    </xf>
    <xf fontId="21" fillId="0" borderId="13" numFmtId="0" xfId="0" applyFont="1" applyBorder="1" applyAlignment="1">
      <alignment horizontal="center" vertical="center" wrapText="1"/>
    </xf>
    <xf fontId="22" fillId="0" borderId="9" numFmtId="0" xfId="0" applyFont="1" applyBorder="1" applyAlignment="1">
      <alignment horizontal="center" vertical="center"/>
    </xf>
    <xf fontId="22" fillId="0" borderId="12" numFmtId="0" xfId="0" applyFont="1" applyBorder="1" applyAlignment="1">
      <alignment horizontal="center" wrapText="1"/>
    </xf>
    <xf fontId="22" fillId="0" borderId="13" numFmtId="0" xfId="0" applyFont="1" applyBorder="1" applyAlignment="1">
      <alignment horizontal="center" wrapText="1"/>
    </xf>
    <xf fontId="24" fillId="0" borderId="9" numFmtId="0" xfId="0" applyFont="1" applyBorder="1" applyAlignment="1">
      <alignment horizontal="left" wrapText="1"/>
    </xf>
    <xf fontId="19" fillId="0" borderId="17" numFmtId="0" xfId="0" applyFont="1" applyBorder="1" applyAlignment="1">
      <alignment wrapText="1"/>
    </xf>
    <xf fontId="24" fillId="0" borderId="9" numFmtId="0" xfId="0" applyFont="1" applyBorder="1" applyAlignment="1">
      <alignment horizontal="center" vertical="center"/>
    </xf>
    <xf fontId="19" fillId="0" borderId="9" numFmtId="0" xfId="0" applyFont="1" applyBorder="1" applyAlignment="1">
      <alignment horizontal="center" vertical="center"/>
    </xf>
    <xf fontId="25" fillId="0" borderId="11" numFmtId="0" xfId="0" applyFont="1" applyBorder="1" applyAlignment="1">
      <alignment horizontal="center" wrapText="1"/>
    </xf>
    <xf fontId="27" fillId="0" borderId="12" numFmtId="0" xfId="0" applyFont="1" applyBorder="1" applyAlignment="1">
      <alignment horizontal="center"/>
    </xf>
    <xf fontId="27" fillId="0" borderId="13" numFmtId="0" xfId="0" applyFont="1" applyBorder="1" applyAlignment="1">
      <alignment horizontal="center"/>
    </xf>
    <xf fontId="24" fillId="0" borderId="12" numFmtId="0" xfId="0" applyFont="1" applyBorder="1" applyAlignment="1">
      <alignment horizontal="center" wrapText="1"/>
    </xf>
    <xf fontId="24" fillId="0" borderId="13" numFmtId="0" xfId="0" applyFont="1" applyBorder="1" applyAlignment="1">
      <alignment horizontal="center" wrapText="1"/>
    </xf>
    <xf fontId="25" fillId="0" borderId="12" numFmtId="0" xfId="0" applyFont="1" applyBorder="1" applyAlignment="1">
      <alignment horizontal="center" wrapText="1"/>
    </xf>
    <xf fontId="25" fillId="0" borderId="13" numFmtId="0" xfId="0" applyFont="1" applyBorder="1" applyAlignment="1">
      <alignment horizontal="center" wrapText="1"/>
    </xf>
    <xf fontId="25" fillId="0" borderId="9" numFmtId="0" xfId="0" applyFont="1" applyBorder="1" applyAlignment="1">
      <alignment horizontal="center" vertical="center" wrapText="1"/>
    </xf>
    <xf fontId="19" fillId="0" borderId="18" numFmtId="0" xfId="0" applyFont="1" applyBorder="1"/>
    <xf fontId="36" fillId="0" borderId="0" numFmtId="0" xfId="0" applyFont="1" applyAlignment="1">
      <alignment horizontal="center" wrapText="1"/>
    </xf>
    <xf fontId="23" fillId="0" borderId="9" numFmtId="0" xfId="0" applyFont="1" applyBorder="1" applyAlignment="1">
      <alignment horizontal="center" vertical="center" wrapText="1"/>
    </xf>
    <xf fontId="22" fillId="0" borderId="12" numFmtId="0" xfId="0" applyFont="1" applyBorder="1" applyAlignment="1">
      <alignment horizontal="center" vertical="center" wrapText="1"/>
    </xf>
    <xf fontId="22" fillId="0" borderId="13" numFmtId="0" xfId="0" applyFont="1" applyBorder="1" applyAlignment="1">
      <alignment horizontal="center" vertical="center" wrapText="1"/>
    </xf>
    <xf fontId="22" fillId="0" borderId="9" numFmtId="0" xfId="0" applyFont="1" applyBorder="1" applyAlignment="1">
      <alignment horizontal="center" wrapText="1"/>
    </xf>
    <xf fontId="23" fillId="0" borderId="9" numFmtId="0" xfId="0" applyFont="1" applyBorder="1" applyAlignment="1">
      <alignment horizont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9" Type="http://schemas.openxmlformats.org/officeDocument/2006/relationships/styles" Target="styles.xml"/><Relationship  Id="rId8" Type="http://schemas.openxmlformats.org/officeDocument/2006/relationships/sharedStrings" Target="sharedStrings.xml"/><Relationship  Id="rId7" Type="http://schemas.openxmlformats.org/officeDocument/2006/relationships/theme" Target="theme/theme1.xml"/><Relationship  Id="rId6" Type="http://schemas.openxmlformats.org/officeDocument/2006/relationships/worksheet" Target="worksheets/sheet4.xml"/><Relationship  Id="rId5" Type="http://schemas.openxmlformats.org/officeDocument/2006/relationships/worksheet" Target="worksheets/sheet3.xml"/><Relationship  Id="rId4" Type="http://schemas.openxmlformats.org/officeDocument/2006/relationships/worksheet" Target="worksheets/sheet2.xml"/><Relationship  Id="rId3" Type="http://schemas.openxmlformats.org/officeDocument/2006/relationships/worksheet" Target="worksheets/sheet1.xml"/><Relationship  Id="rId2" Type="http://schemas.microsoft.com/office/2017/10/relationships/person" Target="persons/person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/&#1052;&#1086;&#1080;%20&#1076;&#1086;&#1082;&#1091;&#1084;&#1077;&#1085;&#1090;&#1099;/&#1042;&#1045;&#1056;&#1054;&#1053;&#1048;&#1050;&#1040;/&#1055;&#1056;&#1054;&#1043;&#1056;&#1040;&#1052;&#1052;&#1067;/&#1054;&#1062;&#1045;&#1053;&#1050;&#1040;%20&#1069;&#1060;&#1060;&#1045;&#1050;&#1058;&#1048;&#1042;&#1053;&#1054;&#1057;&#1058;&#1048;%20&#1055;&#1056;&#1054;&#1043;&#1056;&#1040;&#1052;&#1052;/&#1079;&#1072;%202019%20&#1075;&#1086;&#1076;/&#1086;&#1094;&#1077;&#1085;&#1082;&#1072;%20&#1101;&#1092;&#1092;&#1077;&#1082;&#1090;&#1080;&#1074;&#1085;&#1086;&#1089;&#1090;&#1080;%20&#1084;&#1091;&#1085;&#1080;&#1094;&#1080;&#1087;&#1072;&#1083;&#1100;&#1085;&#1099;&#1093;%20&#1087;&#1088;&#1086;&#1075;&#1088;&#1072;&#1084;&#1084;%20&#1079;&#1072;%202018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3"/>
      <sheetName val="2017"/>
      <sheetName val="2018"/>
      <sheetName val="Динамика целевых значений 17-18"/>
      <sheetName val="Предложения по реализации"/>
    </sheetNames>
    <sheetDataSet>
      <sheetData sheetId="0"/>
      <sheetData sheetId="1">
        <row r="7">
          <cell r="E7">
            <v>1.01</v>
          </cell>
        </row>
        <row r="8">
          <cell r="E8">
            <v>1.47</v>
          </cell>
        </row>
        <row r="48">
          <cell r="E48">
            <v>13.3</v>
          </cell>
        </row>
        <row r="49">
          <cell r="E49">
            <v>100</v>
          </cell>
        </row>
        <row r="53">
          <cell r="E53">
            <v>103.8</v>
          </cell>
        </row>
        <row r="57">
          <cell r="E57">
            <v>78.3</v>
          </cell>
        </row>
        <row r="65">
          <cell r="E65">
            <v>51.7</v>
          </cell>
        </row>
        <row r="66">
          <cell r="E66">
            <v>60</v>
          </cell>
        </row>
        <row r="67">
          <cell r="E67">
            <v>100</v>
          </cell>
        </row>
        <row r="69">
          <cell r="E69">
            <v>100</v>
          </cell>
        </row>
        <row r="70">
          <cell r="E70">
            <v>60</v>
          </cell>
        </row>
        <row r="75">
          <cell r="E75">
            <v>69</v>
          </cell>
        </row>
        <row r="77">
          <cell r="E77">
            <v>87</v>
          </cell>
        </row>
        <row r="78">
          <cell r="E78">
            <v>100</v>
          </cell>
        </row>
        <row r="79">
          <cell r="E79">
            <v>2677</v>
          </cell>
        </row>
        <row r="90">
          <cell r="E90">
            <v>30</v>
          </cell>
        </row>
        <row r="93">
          <cell r="E93">
            <v>4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Автор" id="{BE16D4B7-4B9B-3438-BCF3-BD174027C298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" personId="{BE16D4B7-4B9B-3438-BCF3-BD174027C298}" id="{009B0098-008E-4D17-AA0E-00B100A300C6}" done="0">
    <text xml:space="preserve">933/809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79" personId="{BE16D4B7-4B9B-3438-BCF3-BD174027C298}" id="{00F60003-0020-42FF-A77E-001200550061}" done="0">
    <text xml:space="preserve">6/38 (ширяевка, тарасовка, отрадное, дубки, абрамовка)
</text>
  </threadedComment>
</ThreadedComments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_rels/sheet2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.vml"/><Relationship  Id="rId2" Type="http://schemas.openxmlformats.org/officeDocument/2006/relationships/comments" Target="../comments2.xml"/><Relationship  Id="rId1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64" zoomScale="100" workbookViewId="0">
      <selection activeCell="D19" activeCellId="0" sqref="D19"/>
    </sheetView>
  </sheetViews>
  <sheetFormatPr defaultColWidth="25.571428571428601" defaultRowHeight="14.25" outlineLevelCol="6"/>
  <cols>
    <col customWidth="1" min="1" max="1" style="1" width="48.857142857142897"/>
    <col customWidth="1" min="2" max="2" style="1" width="17.714285714285701"/>
    <col customWidth="1" min="3" max="3" style="1" width="16.714285714285701"/>
    <col customWidth="1" min="4" max="4" style="1" width="11.714285714285699"/>
    <col customWidth="1" min="5" max="5" style="1" width="12"/>
    <col customWidth="1" min="6" max="6" style="1" width="11.8571428571429"/>
    <col customWidth="1" min="7" max="7" style="1" width="7.5714285714285703"/>
    <col min="8" max="16384" style="1" width="25.571428571428601"/>
  </cols>
  <sheetData>
    <row r="1">
      <c r="A1" s="2" t="s">
        <v>0</v>
      </c>
      <c r="B1" s="2"/>
      <c r="C1" s="2"/>
      <c r="D1" s="2"/>
      <c r="E1" s="2"/>
      <c r="F1" s="2"/>
    </row>
    <row r="2">
      <c r="A2" s="3" t="s">
        <v>1</v>
      </c>
      <c r="B2" s="3"/>
      <c r="C2" s="3"/>
      <c r="D2" s="3"/>
      <c r="E2" s="3"/>
      <c r="F2" s="3"/>
    </row>
    <row r="3" ht="15.75" customHeight="1">
      <c r="A3" s="4" t="s">
        <v>2</v>
      </c>
      <c r="B3" s="4" t="s">
        <v>3</v>
      </c>
      <c r="C3" s="4" t="s">
        <v>4</v>
      </c>
      <c r="D3" s="4"/>
      <c r="E3" s="4"/>
      <c r="F3" s="4"/>
    </row>
    <row r="4" ht="57">
      <c r="A4" s="4"/>
      <c r="B4" s="4"/>
      <c r="C4" s="4" t="s">
        <v>5</v>
      </c>
      <c r="D4" s="4" t="s">
        <v>6</v>
      </c>
      <c r="E4" s="4" t="s">
        <v>7</v>
      </c>
      <c r="F4" s="4" t="s">
        <v>8</v>
      </c>
    </row>
    <row r="5" ht="30" customHeight="1">
      <c r="A5" s="5" t="s">
        <v>9</v>
      </c>
      <c r="B5" s="5"/>
      <c r="C5" s="5"/>
      <c r="D5" s="5"/>
      <c r="E5" s="5"/>
      <c r="F5" s="5"/>
    </row>
    <row r="6" ht="44.25" customHeight="1">
      <c r="A6" s="6" t="s">
        <v>10</v>
      </c>
      <c r="B6" s="4" t="s">
        <v>11</v>
      </c>
      <c r="C6" s="4" t="s">
        <v>12</v>
      </c>
      <c r="D6" s="4">
        <v>22.530000000000001</v>
      </c>
      <c r="E6" s="4">
        <v>3.7999999999999998</v>
      </c>
      <c r="F6" s="4">
        <v>1</v>
      </c>
    </row>
    <row r="7" ht="58.5" customHeight="1">
      <c r="A7" s="6" t="s">
        <v>13</v>
      </c>
      <c r="B7" s="4" t="s">
        <v>14</v>
      </c>
      <c r="C7" s="4" t="s">
        <v>15</v>
      </c>
      <c r="D7" s="4">
        <v>464</v>
      </c>
      <c r="E7" s="4">
        <v>139</v>
      </c>
      <c r="F7" s="4">
        <v>1</v>
      </c>
      <c r="G7" s="1"/>
    </row>
    <row r="8" ht="91.5" customHeight="1">
      <c r="A8" s="6" t="s">
        <v>16</v>
      </c>
      <c r="B8" s="4" t="s">
        <v>11</v>
      </c>
      <c r="C8" s="4" t="s">
        <v>17</v>
      </c>
      <c r="D8" s="4">
        <v>48.490000000000002</v>
      </c>
      <c r="E8" s="4">
        <v>1.6899999999999999</v>
      </c>
      <c r="F8" s="4">
        <v>1</v>
      </c>
      <c r="G8" s="1"/>
    </row>
    <row r="9" ht="18.75" customHeight="1">
      <c r="A9" s="7" t="s">
        <v>18</v>
      </c>
      <c r="B9" s="8"/>
      <c r="C9" s="8"/>
      <c r="D9" s="8"/>
      <c r="E9" s="8"/>
      <c r="F9" s="8">
        <v>3</v>
      </c>
      <c r="G9" s="1"/>
    </row>
    <row r="10" ht="18.75" customHeight="1">
      <c r="A10" s="9" t="s">
        <v>19</v>
      </c>
      <c r="B10" s="10"/>
      <c r="C10" s="10"/>
      <c r="D10" s="10"/>
      <c r="E10" s="10"/>
      <c r="F10" s="11"/>
      <c r="G10" s="1"/>
    </row>
    <row r="11" ht="77.25" customHeight="1">
      <c r="A11" s="12" t="s">
        <v>20</v>
      </c>
      <c r="B11" s="4" t="s">
        <v>21</v>
      </c>
      <c r="C11" s="4" t="s">
        <v>22</v>
      </c>
      <c r="D11" s="4">
        <v>872.70000000000005</v>
      </c>
      <c r="E11" s="4">
        <v>8.6999999999999993</v>
      </c>
      <c r="F11" s="4">
        <v>1</v>
      </c>
      <c r="G11" s="1"/>
    </row>
    <row r="12" ht="72.75" customHeight="1">
      <c r="A12" s="12" t="s">
        <v>23</v>
      </c>
      <c r="B12" s="4" t="s">
        <v>24</v>
      </c>
      <c r="C12" s="4" t="s">
        <v>25</v>
      </c>
      <c r="D12" s="4">
        <v>12</v>
      </c>
      <c r="E12" s="4">
        <v>-3</v>
      </c>
      <c r="F12" s="4">
        <v>-1</v>
      </c>
      <c r="G12" s="1"/>
    </row>
    <row r="13" ht="75.75" customHeight="1">
      <c r="A13" s="12" t="s">
        <v>26</v>
      </c>
      <c r="B13" s="4" t="s">
        <v>24</v>
      </c>
      <c r="C13" s="4" t="s">
        <v>27</v>
      </c>
      <c r="D13" s="4">
        <v>9</v>
      </c>
      <c r="E13" s="4">
        <v>2</v>
      </c>
      <c r="F13" s="4">
        <v>1</v>
      </c>
      <c r="G13" s="1"/>
    </row>
    <row r="14" ht="18.75" customHeight="1">
      <c r="A14" s="7" t="s">
        <v>18</v>
      </c>
      <c r="B14" s="8"/>
      <c r="C14" s="8"/>
      <c r="D14" s="8"/>
      <c r="E14" s="8"/>
      <c r="F14" s="8">
        <v>1</v>
      </c>
      <c r="G14" s="1"/>
    </row>
    <row r="15" ht="17.25" customHeight="1">
      <c r="A15" s="13" t="s">
        <v>28</v>
      </c>
      <c r="B15" s="14"/>
      <c r="C15" s="14"/>
      <c r="D15" s="14"/>
      <c r="E15" s="14"/>
      <c r="F15" s="15"/>
      <c r="G15" s="1"/>
    </row>
    <row r="16" ht="33.75" customHeight="1">
      <c r="A16" s="6" t="s">
        <v>29</v>
      </c>
      <c r="B16" s="4" t="s">
        <v>11</v>
      </c>
      <c r="C16" s="4">
        <v>3</v>
      </c>
      <c r="D16" s="4">
        <v>0.10000000000000001</v>
      </c>
      <c r="E16" s="4">
        <f>D16-C16</f>
        <v>-2.8999999999999999</v>
      </c>
      <c r="F16" s="4">
        <v>1</v>
      </c>
      <c r="G16" s="1"/>
    </row>
    <row r="17" ht="17.25" customHeight="1">
      <c r="A17" s="7" t="s">
        <v>18</v>
      </c>
      <c r="B17" s="8"/>
      <c r="C17" s="8"/>
      <c r="D17" s="8"/>
      <c r="E17" s="8"/>
      <c r="F17" s="8">
        <v>1</v>
      </c>
      <c r="G17" s="1"/>
    </row>
    <row r="18" ht="17.25" customHeight="1">
      <c r="A18" s="13" t="s">
        <v>30</v>
      </c>
      <c r="B18" s="14"/>
      <c r="C18" s="14"/>
      <c r="D18" s="14"/>
      <c r="E18" s="14"/>
      <c r="F18" s="15"/>
      <c r="G18" s="1"/>
    </row>
    <row r="19" ht="47.25" customHeight="1">
      <c r="A19" s="6" t="s">
        <v>31</v>
      </c>
      <c r="B19" s="4" t="s">
        <v>11</v>
      </c>
      <c r="C19" s="4">
        <v>70</v>
      </c>
      <c r="D19" s="4">
        <v>87</v>
      </c>
      <c r="E19" s="4">
        <f t="shared" ref="E19:E30" si="0">D19-C19</f>
        <v>17</v>
      </c>
      <c r="F19" s="4">
        <v>1</v>
      </c>
      <c r="G19" s="1"/>
    </row>
    <row r="20" ht="27" customHeight="1">
      <c r="A20" s="6" t="s">
        <v>32</v>
      </c>
      <c r="B20" s="4" t="s">
        <v>11</v>
      </c>
      <c r="C20" s="4">
        <v>45</v>
      </c>
      <c r="D20" s="4">
        <v>61</v>
      </c>
      <c r="E20" s="4">
        <f t="shared" si="0"/>
        <v>16</v>
      </c>
      <c r="F20" s="4">
        <v>1</v>
      </c>
      <c r="G20" s="1"/>
    </row>
    <row r="21" ht="17.25" customHeight="1">
      <c r="A21" s="7" t="s">
        <v>18</v>
      </c>
      <c r="B21" s="8"/>
      <c r="C21" s="8"/>
      <c r="D21" s="8"/>
      <c r="E21" s="8"/>
      <c r="F21" s="8">
        <v>2</v>
      </c>
      <c r="G21" s="1"/>
    </row>
    <row r="22" ht="18.75" customHeight="1">
      <c r="A22" s="13" t="s">
        <v>33</v>
      </c>
      <c r="B22" s="14"/>
      <c r="C22" s="14"/>
      <c r="D22" s="14"/>
      <c r="E22" s="14"/>
      <c r="F22" s="15"/>
      <c r="G22" s="1"/>
    </row>
    <row r="23" ht="29.25" customHeight="1">
      <c r="A23" s="16" t="s">
        <v>34</v>
      </c>
      <c r="B23" s="4" t="s">
        <v>24</v>
      </c>
      <c r="C23" s="4">
        <v>650</v>
      </c>
      <c r="D23" s="4">
        <v>697</v>
      </c>
      <c r="E23" s="4">
        <v>47</v>
      </c>
      <c r="F23" s="4">
        <v>1</v>
      </c>
      <c r="G23" s="1"/>
    </row>
    <row r="24" ht="17.25" customHeight="1">
      <c r="A24" s="13" t="s">
        <v>35</v>
      </c>
      <c r="B24" s="14"/>
      <c r="C24" s="14"/>
      <c r="D24" s="14"/>
      <c r="E24" s="14"/>
      <c r="F24" s="15"/>
      <c r="G24" s="1"/>
    </row>
    <row r="25" ht="42.75" customHeight="1">
      <c r="A25" s="16" t="s">
        <v>36</v>
      </c>
      <c r="B25" s="4" t="s">
        <v>11</v>
      </c>
      <c r="C25" s="4">
        <v>20</v>
      </c>
      <c r="D25" s="4">
        <v>23</v>
      </c>
      <c r="E25" s="4">
        <v>3</v>
      </c>
      <c r="F25" s="4">
        <v>1</v>
      </c>
      <c r="G25" s="1"/>
    </row>
    <row r="26" ht="42.75" customHeight="1">
      <c r="A26" s="16" t="s">
        <v>37</v>
      </c>
      <c r="B26" s="4" t="s">
        <v>38</v>
      </c>
      <c r="C26" s="4">
        <v>110</v>
      </c>
      <c r="D26" s="4">
        <v>178</v>
      </c>
      <c r="E26" s="4">
        <v>68</v>
      </c>
      <c r="F26" s="4">
        <v>1</v>
      </c>
      <c r="G26" s="1"/>
    </row>
    <row r="27" ht="18" customHeight="1">
      <c r="A27" s="7" t="s">
        <v>18</v>
      </c>
      <c r="B27" s="8"/>
      <c r="C27" s="8"/>
      <c r="D27" s="8"/>
      <c r="E27" s="8"/>
      <c r="F27" s="8">
        <v>2</v>
      </c>
      <c r="G27" s="1"/>
    </row>
    <row r="28" ht="17.25" customHeight="1">
      <c r="A28" s="13" t="s">
        <v>39</v>
      </c>
      <c r="B28" s="14"/>
      <c r="C28" s="14"/>
      <c r="D28" s="14"/>
      <c r="E28" s="14"/>
      <c r="F28" s="15"/>
      <c r="G28" s="1"/>
    </row>
    <row r="29" ht="57.75" customHeight="1">
      <c r="A29" s="6" t="s">
        <v>40</v>
      </c>
      <c r="B29" s="4" t="s">
        <v>11</v>
      </c>
      <c r="C29" s="4">
        <v>1</v>
      </c>
      <c r="D29" s="4">
        <v>1.25</v>
      </c>
      <c r="E29" s="4">
        <f t="shared" si="0"/>
        <v>0.25</v>
      </c>
      <c r="F29" s="4">
        <v>1</v>
      </c>
      <c r="G29" s="1"/>
    </row>
    <row r="30" ht="31.5" customHeight="1">
      <c r="A30" s="6" t="s">
        <v>41</v>
      </c>
      <c r="B30" s="4" t="s">
        <v>11</v>
      </c>
      <c r="C30" s="4">
        <v>1</v>
      </c>
      <c r="D30" s="4">
        <v>2.2999999999999998</v>
      </c>
      <c r="E30" s="4">
        <f t="shared" si="0"/>
        <v>1.3</v>
      </c>
      <c r="F30" s="4">
        <v>1</v>
      </c>
      <c r="G30" s="1"/>
    </row>
    <row r="31" ht="21" customHeight="1">
      <c r="A31" s="7" t="s">
        <v>18</v>
      </c>
      <c r="B31" s="8"/>
      <c r="C31" s="8"/>
      <c r="D31" s="8"/>
      <c r="E31" s="8"/>
      <c r="F31" s="8">
        <f>F29+F30</f>
        <v>2</v>
      </c>
      <c r="G31" s="1"/>
    </row>
    <row r="32" s="17" customFormat="1" ht="17.25" customHeight="1">
      <c r="A32" s="13" t="s">
        <v>42</v>
      </c>
      <c r="B32" s="14"/>
      <c r="C32" s="14"/>
      <c r="D32" s="14"/>
      <c r="E32" s="14"/>
      <c r="F32" s="15"/>
      <c r="G32" s="17"/>
    </row>
    <row r="33" s="17" customFormat="1" ht="87.75" customHeight="1">
      <c r="A33" s="6" t="s">
        <v>43</v>
      </c>
      <c r="B33" s="4" t="s">
        <v>14</v>
      </c>
      <c r="C33" s="4" t="s">
        <v>44</v>
      </c>
      <c r="D33" s="4">
        <v>7</v>
      </c>
      <c r="E33" s="4">
        <v>0</v>
      </c>
      <c r="F33" s="4">
        <v>0</v>
      </c>
      <c r="G33" s="17"/>
    </row>
    <row r="34" s="17" customFormat="1" ht="87.75" customHeight="1">
      <c r="A34" s="12" t="s">
        <v>45</v>
      </c>
      <c r="B34" s="4" t="s">
        <v>38</v>
      </c>
      <c r="C34" s="4" t="s">
        <v>46</v>
      </c>
      <c r="D34" s="4">
        <v>10</v>
      </c>
      <c r="E34" s="4">
        <v>0</v>
      </c>
      <c r="F34" s="4">
        <v>0</v>
      </c>
      <c r="G34" s="17"/>
    </row>
    <row r="35" s="17" customFormat="1" ht="17.25" customHeight="1">
      <c r="A35" s="7" t="s">
        <v>18</v>
      </c>
      <c r="B35" s="8"/>
      <c r="C35" s="8"/>
      <c r="D35" s="8"/>
      <c r="E35" s="8"/>
      <c r="F35" s="8">
        <f>F32+F33+F34</f>
        <v>0</v>
      </c>
      <c r="G35" s="17"/>
    </row>
    <row r="36" s="17" customFormat="1" ht="17.25" customHeight="1">
      <c r="A36" s="18" t="s">
        <v>47</v>
      </c>
      <c r="B36" s="19"/>
      <c r="C36" s="19"/>
      <c r="D36" s="19"/>
      <c r="E36" s="19"/>
      <c r="F36" s="20"/>
      <c r="G36" s="17"/>
    </row>
    <row r="37" s="17" customFormat="1" ht="17.25" customHeight="1">
      <c r="A37" s="21" t="s">
        <v>48</v>
      </c>
      <c r="B37" s="22"/>
      <c r="C37" s="22"/>
      <c r="D37" s="22"/>
      <c r="E37" s="22"/>
      <c r="F37" s="23"/>
      <c r="G37" s="17"/>
    </row>
    <row r="38" s="17" customFormat="1" ht="28.5" customHeight="1">
      <c r="A38" s="6" t="s">
        <v>49</v>
      </c>
      <c r="B38" s="4" t="s">
        <v>11</v>
      </c>
      <c r="C38" s="4" t="s">
        <v>50</v>
      </c>
      <c r="D38" s="4">
        <v>89</v>
      </c>
      <c r="E38" s="4">
        <v>7</v>
      </c>
      <c r="F38" s="4">
        <v>1</v>
      </c>
      <c r="G38" s="17"/>
    </row>
    <row r="39" s="17" customFormat="1" ht="31.5" customHeight="1">
      <c r="A39" s="6" t="s">
        <v>51</v>
      </c>
      <c r="B39" s="4" t="s">
        <v>38</v>
      </c>
      <c r="C39" s="4" t="s">
        <v>52</v>
      </c>
      <c r="D39" s="4" t="s">
        <v>53</v>
      </c>
      <c r="E39" s="4" t="s">
        <v>54</v>
      </c>
      <c r="F39" s="4">
        <v>1</v>
      </c>
      <c r="G39" s="17"/>
    </row>
    <row r="40" s="17" customFormat="1" ht="33" customHeight="1">
      <c r="A40" s="6" t="s">
        <v>55</v>
      </c>
      <c r="B40" s="4" t="s">
        <v>38</v>
      </c>
      <c r="C40" s="4">
        <v>1770</v>
      </c>
      <c r="D40" s="4">
        <v>1775</v>
      </c>
      <c r="E40" s="4">
        <v>5</v>
      </c>
      <c r="F40" s="4">
        <v>1</v>
      </c>
      <c r="G40" s="17"/>
    </row>
    <row r="41" s="17" customFormat="1" ht="20.25" customHeight="1">
      <c r="A41" s="24" t="s">
        <v>56</v>
      </c>
      <c r="B41" s="25"/>
      <c r="C41" s="25"/>
      <c r="D41" s="25"/>
      <c r="E41" s="25"/>
      <c r="F41" s="26"/>
      <c r="G41" s="17"/>
    </row>
    <row r="42" s="17" customFormat="1" ht="62.25" customHeight="1">
      <c r="A42" s="6" t="s">
        <v>57</v>
      </c>
      <c r="B42" s="4" t="s">
        <v>38</v>
      </c>
      <c r="C42" s="4">
        <v>948</v>
      </c>
      <c r="D42" s="4">
        <v>1031</v>
      </c>
      <c r="E42" s="4">
        <v>83</v>
      </c>
      <c r="F42" s="4">
        <v>1</v>
      </c>
      <c r="G42" s="17"/>
    </row>
    <row r="43" s="17" customFormat="1" ht="33" customHeight="1">
      <c r="A43" s="24" t="s">
        <v>58</v>
      </c>
      <c r="B43" s="25"/>
      <c r="C43" s="25"/>
      <c r="D43" s="25"/>
      <c r="E43" s="25"/>
      <c r="F43" s="26"/>
      <c r="G43" s="17"/>
    </row>
    <row r="44" s="17" customFormat="1" ht="33" customHeight="1">
      <c r="A44" s="6" t="s">
        <v>59</v>
      </c>
      <c r="B44" s="4" t="s">
        <v>11</v>
      </c>
      <c r="C44" s="4">
        <v>88.700000000000003</v>
      </c>
      <c r="D44" s="4">
        <v>89</v>
      </c>
      <c r="E44" s="4">
        <v>0.29999999999999999</v>
      </c>
      <c r="F44" s="4">
        <v>1</v>
      </c>
      <c r="G44" s="17"/>
    </row>
    <row r="45" s="17" customFormat="1" ht="57.75" customHeight="1">
      <c r="A45" s="6" t="s">
        <v>60</v>
      </c>
      <c r="B45" s="4" t="s">
        <v>11</v>
      </c>
      <c r="C45" s="4">
        <v>94.400000000000006</v>
      </c>
      <c r="D45" s="4">
        <v>95.400000000000006</v>
      </c>
      <c r="E45" s="4">
        <v>1</v>
      </c>
      <c r="F45" s="4">
        <v>1</v>
      </c>
      <c r="G45" s="17"/>
    </row>
    <row r="46" s="17" customFormat="1" ht="30.75" customHeight="1">
      <c r="A46" s="24" t="s">
        <v>61</v>
      </c>
      <c r="B46" s="25"/>
      <c r="C46" s="25"/>
      <c r="D46" s="25"/>
      <c r="E46" s="25"/>
      <c r="F46" s="26"/>
      <c r="G46" s="17"/>
    </row>
    <row r="47" s="17" customFormat="1" ht="45.75" customHeight="1">
      <c r="A47" s="6" t="s">
        <v>62</v>
      </c>
      <c r="B47" s="4" t="s">
        <v>63</v>
      </c>
      <c r="C47" s="4" t="s">
        <v>64</v>
      </c>
      <c r="D47" s="4">
        <v>4</v>
      </c>
      <c r="E47" s="4">
        <v>2</v>
      </c>
      <c r="F47" s="4">
        <v>1</v>
      </c>
      <c r="G47" s="17"/>
    </row>
    <row r="48" s="17" customFormat="1" ht="30.75" customHeight="1">
      <c r="A48" s="6" t="s">
        <v>65</v>
      </c>
      <c r="B48" s="4" t="s">
        <v>63</v>
      </c>
      <c r="C48" s="4" t="s">
        <v>66</v>
      </c>
      <c r="D48" s="4">
        <v>5</v>
      </c>
      <c r="E48" s="4">
        <v>2</v>
      </c>
      <c r="F48" s="4">
        <v>1</v>
      </c>
      <c r="G48" s="17"/>
    </row>
    <row r="49" s="17" customFormat="1" ht="17.25" customHeight="1">
      <c r="A49" s="7" t="s">
        <v>18</v>
      </c>
      <c r="B49" s="8"/>
      <c r="C49" s="8"/>
      <c r="D49" s="8"/>
      <c r="E49" s="8"/>
      <c r="F49" s="8">
        <v>8</v>
      </c>
      <c r="G49" s="17"/>
    </row>
    <row r="50" s="17" customFormat="1" ht="17.25" customHeight="1">
      <c r="A50" s="13" t="s">
        <v>67</v>
      </c>
      <c r="B50" s="27"/>
      <c r="C50" s="27"/>
      <c r="D50" s="27"/>
      <c r="E50" s="27"/>
      <c r="F50" s="28"/>
      <c r="G50" s="17"/>
    </row>
    <row r="51" s="17" customFormat="1" ht="60" customHeight="1">
      <c r="A51" s="6" t="s">
        <v>68</v>
      </c>
      <c r="B51" s="4" t="s">
        <v>38</v>
      </c>
      <c r="C51" s="4">
        <v>1</v>
      </c>
      <c r="D51" s="4">
        <v>2</v>
      </c>
      <c r="E51" s="4">
        <v>1</v>
      </c>
      <c r="F51" s="4">
        <v>1</v>
      </c>
      <c r="G51" s="17"/>
    </row>
    <row r="52" s="17" customFormat="1" ht="31.5" customHeight="1">
      <c r="A52" s="6" t="s">
        <v>69</v>
      </c>
      <c r="B52" s="4" t="s">
        <v>38</v>
      </c>
      <c r="C52" s="4">
        <v>6</v>
      </c>
      <c r="D52" s="4">
        <v>3</v>
      </c>
      <c r="E52" s="4">
        <v>-3</v>
      </c>
      <c r="F52" s="4">
        <v>-1</v>
      </c>
      <c r="G52" s="17"/>
    </row>
    <row r="53" s="17" customFormat="1" ht="30.75" customHeight="1">
      <c r="A53" s="6" t="s">
        <v>70</v>
      </c>
      <c r="B53" s="4" t="s">
        <v>24</v>
      </c>
      <c r="C53" s="4">
        <v>8</v>
      </c>
      <c r="D53" s="4">
        <v>8</v>
      </c>
      <c r="E53" s="4">
        <v>0</v>
      </c>
      <c r="F53" s="4">
        <v>0</v>
      </c>
      <c r="G53" s="17"/>
    </row>
    <row r="54" s="17" customFormat="1" ht="18" customHeight="1">
      <c r="A54" s="7" t="s">
        <v>18</v>
      </c>
      <c r="B54" s="8"/>
      <c r="C54" s="8"/>
      <c r="D54" s="8"/>
      <c r="E54" s="8"/>
      <c r="F54" s="8">
        <v>0</v>
      </c>
      <c r="G54" s="17"/>
    </row>
    <row r="55" s="17" customFormat="1" ht="17.25" customHeight="1">
      <c r="A55" s="29" t="s">
        <v>71</v>
      </c>
      <c r="B55" s="30"/>
      <c r="C55" s="30"/>
      <c r="D55" s="30"/>
      <c r="E55" s="30"/>
      <c r="F55" s="30"/>
      <c r="G55" s="17"/>
    </row>
    <row r="56" s="17" customFormat="1" ht="24" customHeight="1">
      <c r="A56" s="6" t="s">
        <v>72</v>
      </c>
      <c r="B56" s="31" t="s">
        <v>73</v>
      </c>
      <c r="C56" s="31" t="s">
        <v>74</v>
      </c>
      <c r="D56" s="31" t="s">
        <v>75</v>
      </c>
      <c r="E56" s="31" t="s">
        <v>76</v>
      </c>
      <c r="F56" s="31">
        <v>1</v>
      </c>
      <c r="G56" s="17"/>
    </row>
    <row r="57" s="17" customFormat="1" ht="18" customHeight="1">
      <c r="A57" s="7" t="s">
        <v>18</v>
      </c>
      <c r="B57" s="8"/>
      <c r="C57" s="8"/>
      <c r="D57" s="8"/>
      <c r="E57" s="8"/>
      <c r="F57" s="8">
        <v>1</v>
      </c>
      <c r="G57" s="17"/>
    </row>
    <row r="58" s="17" customFormat="1" ht="17.25" customHeight="1">
      <c r="A58" s="13" t="s">
        <v>77</v>
      </c>
      <c r="B58" s="27"/>
      <c r="C58" s="27"/>
      <c r="D58" s="27"/>
      <c r="E58" s="27"/>
      <c r="F58" s="28"/>
      <c r="G58" s="17"/>
    </row>
    <row r="59" s="17" customFormat="1" ht="30.75" customHeight="1">
      <c r="A59" s="6" t="s">
        <v>78</v>
      </c>
      <c r="B59" s="4" t="s">
        <v>79</v>
      </c>
      <c r="C59" s="4">
        <v>7</v>
      </c>
      <c r="D59" s="4">
        <v>7</v>
      </c>
      <c r="E59" s="4">
        <v>0</v>
      </c>
      <c r="F59" s="4">
        <v>0</v>
      </c>
      <c r="G59" s="17"/>
    </row>
    <row r="60" s="17" customFormat="1" ht="18.75" customHeight="1">
      <c r="A60" s="7" t="s">
        <v>18</v>
      </c>
      <c r="B60" s="8"/>
      <c r="C60" s="8"/>
      <c r="D60" s="8"/>
      <c r="E60" s="8"/>
      <c r="F60" s="8">
        <v>0</v>
      </c>
      <c r="G60" s="17"/>
    </row>
    <row r="61" s="17" customFormat="1" ht="31.5" customHeight="1">
      <c r="A61" s="13" t="s">
        <v>80</v>
      </c>
      <c r="B61" s="27"/>
      <c r="C61" s="27"/>
      <c r="D61" s="27"/>
      <c r="E61" s="27"/>
      <c r="F61" s="28"/>
      <c r="G61" s="17"/>
    </row>
    <row r="62" s="17" customFormat="1" ht="31.5" customHeight="1">
      <c r="A62" s="16" t="s">
        <v>81</v>
      </c>
      <c r="B62" s="32" t="s">
        <v>82</v>
      </c>
      <c r="C62" s="32">
        <v>11</v>
      </c>
      <c r="D62" s="32">
        <v>11</v>
      </c>
      <c r="E62" s="32">
        <v>0</v>
      </c>
      <c r="F62" s="32">
        <v>0</v>
      </c>
      <c r="G62" s="17"/>
    </row>
    <row r="63" s="17" customFormat="1" ht="17.25" customHeight="1">
      <c r="A63" s="7" t="s">
        <v>18</v>
      </c>
      <c r="B63" s="8"/>
      <c r="C63" s="8"/>
      <c r="D63" s="8"/>
      <c r="E63" s="8"/>
      <c r="F63" s="8">
        <v>0</v>
      </c>
      <c r="G63" s="17"/>
    </row>
    <row r="64" s="17" customFormat="1" ht="28.5" customHeight="1">
      <c r="A64" s="13" t="s">
        <v>83</v>
      </c>
      <c r="B64" s="27"/>
      <c r="C64" s="27"/>
      <c r="D64" s="27"/>
      <c r="E64" s="27"/>
      <c r="F64" s="28"/>
      <c r="G64" s="17"/>
    </row>
    <row r="65" s="17" customFormat="1" ht="45.75" customHeight="1">
      <c r="A65" s="6" t="s">
        <v>84</v>
      </c>
      <c r="B65" s="4" t="s">
        <v>24</v>
      </c>
      <c r="C65" s="32">
        <v>10000</v>
      </c>
      <c r="D65" s="32">
        <v>10155</v>
      </c>
      <c r="E65" s="32">
        <v>155</v>
      </c>
      <c r="F65" s="32">
        <v>1</v>
      </c>
      <c r="G65" s="17"/>
    </row>
    <row r="66" s="17" customFormat="1" ht="17.25" customHeight="1">
      <c r="A66" s="7" t="s">
        <v>18</v>
      </c>
      <c r="B66" s="8"/>
      <c r="C66" s="8"/>
      <c r="D66" s="8"/>
      <c r="E66" s="8"/>
      <c r="F66" s="8">
        <v>1</v>
      </c>
      <c r="G66" s="17"/>
    </row>
    <row r="67" s="17" customFormat="1" ht="17.25" customHeight="1">
      <c r="A67" s="13" t="s">
        <v>85</v>
      </c>
      <c r="B67" s="27"/>
      <c r="C67" s="27"/>
      <c r="D67" s="27"/>
      <c r="E67" s="27"/>
      <c r="F67" s="28"/>
      <c r="G67" s="17"/>
    </row>
    <row r="68" s="17" customFormat="1" ht="81" customHeight="1">
      <c r="A68" s="12" t="s">
        <v>86</v>
      </c>
      <c r="B68" s="4" t="s">
        <v>24</v>
      </c>
      <c r="C68" s="4" t="s">
        <v>87</v>
      </c>
      <c r="D68" s="4">
        <v>11</v>
      </c>
      <c r="E68" s="4">
        <v>4</v>
      </c>
      <c r="F68" s="4">
        <v>1</v>
      </c>
      <c r="G68" s="17"/>
    </row>
    <row r="69" s="17" customFormat="1" ht="92.25" customHeight="1">
      <c r="A69" s="12" t="s">
        <v>88</v>
      </c>
      <c r="B69" s="4" t="s">
        <v>38</v>
      </c>
      <c r="C69" s="4" t="s">
        <v>89</v>
      </c>
      <c r="D69" s="4">
        <v>70</v>
      </c>
      <c r="E69" s="4">
        <v>43</v>
      </c>
      <c r="F69" s="4">
        <v>1</v>
      </c>
      <c r="G69" s="17"/>
    </row>
    <row r="70" s="17" customFormat="1" ht="21.75" customHeight="1">
      <c r="A70" s="7" t="s">
        <v>18</v>
      </c>
      <c r="B70" s="8"/>
      <c r="C70" s="8"/>
      <c r="D70" s="8"/>
      <c r="E70" s="8"/>
      <c r="F70" s="8">
        <f>F68+F69</f>
        <v>2</v>
      </c>
      <c r="G70" s="17"/>
    </row>
    <row r="71" s="17" customFormat="1" ht="29.25" customHeight="1">
      <c r="A71" s="9" t="s">
        <v>90</v>
      </c>
      <c r="B71" s="33"/>
      <c r="C71" s="33"/>
      <c r="D71" s="33"/>
      <c r="E71" s="33"/>
      <c r="F71" s="34"/>
      <c r="G71" s="17"/>
    </row>
    <row r="72" s="17" customFormat="1" ht="15.75" customHeight="1">
      <c r="A72" s="16" t="s">
        <v>91</v>
      </c>
      <c r="B72" s="32" t="s">
        <v>24</v>
      </c>
      <c r="C72" s="32">
        <v>3</v>
      </c>
      <c r="D72" s="32">
        <v>3</v>
      </c>
      <c r="E72" s="32">
        <v>0</v>
      </c>
      <c r="F72" s="32">
        <v>0</v>
      </c>
      <c r="G72" s="17"/>
    </row>
    <row r="73" s="17" customFormat="1" ht="28.5" customHeight="1">
      <c r="A73" s="16" t="s">
        <v>92</v>
      </c>
      <c r="B73" s="32" t="s">
        <v>24</v>
      </c>
      <c r="C73" s="32">
        <v>3</v>
      </c>
      <c r="D73" s="32">
        <v>3</v>
      </c>
      <c r="E73" s="32">
        <v>0</v>
      </c>
      <c r="F73" s="32">
        <v>0</v>
      </c>
      <c r="G73" s="17"/>
    </row>
    <row r="74" s="17" customFormat="1" ht="17.25" customHeight="1">
      <c r="A74" s="7" t="s">
        <v>18</v>
      </c>
      <c r="B74" s="8"/>
      <c r="C74" s="8"/>
      <c r="D74" s="8"/>
      <c r="E74" s="8"/>
      <c r="F74" s="8">
        <f>F69+F71+F72+F73</f>
        <v>1</v>
      </c>
      <c r="G74" s="17"/>
    </row>
    <row r="75" s="17" customFormat="1" ht="17.25" customHeight="1">
      <c r="A75" s="9" t="s">
        <v>93</v>
      </c>
      <c r="B75" s="33"/>
      <c r="C75" s="33"/>
      <c r="D75" s="33"/>
      <c r="E75" s="33"/>
      <c r="F75" s="34"/>
      <c r="G75" s="17"/>
    </row>
    <row r="76" ht="50.25" customHeight="1">
      <c r="A76" s="6" t="s">
        <v>94</v>
      </c>
      <c r="B76" s="4" t="s">
        <v>11</v>
      </c>
      <c r="C76" s="4">
        <v>5</v>
      </c>
      <c r="D76" s="4">
        <v>5.2000000000000002</v>
      </c>
      <c r="E76" s="4">
        <v>0.20000000000000001</v>
      </c>
      <c r="F76" s="4">
        <v>1</v>
      </c>
      <c r="G76" s="1"/>
    </row>
    <row r="77" ht="46.5" customHeight="1">
      <c r="A77" s="6" t="s">
        <v>95</v>
      </c>
      <c r="B77" s="4" t="s">
        <v>11</v>
      </c>
      <c r="C77" s="4">
        <v>10</v>
      </c>
      <c r="D77" s="4">
        <v>19.800000000000001</v>
      </c>
      <c r="E77" s="4">
        <v>9.8000000000000007</v>
      </c>
      <c r="F77" s="4">
        <v>1</v>
      </c>
      <c r="G77" s="1"/>
    </row>
    <row r="78" ht="17.25" customHeight="1">
      <c r="A78" s="7" t="s">
        <v>18</v>
      </c>
      <c r="B78" s="8"/>
      <c r="C78" s="8"/>
      <c r="D78" s="8"/>
      <c r="E78" s="8"/>
      <c r="F78" s="8">
        <v>2</v>
      </c>
      <c r="G78" s="1"/>
    </row>
    <row r="79">
      <c r="A79" s="13" t="s">
        <v>96</v>
      </c>
      <c r="B79" s="27"/>
      <c r="C79" s="27"/>
      <c r="D79" s="27"/>
      <c r="E79" s="27"/>
      <c r="F79" s="28"/>
    </row>
    <row r="80" ht="45">
      <c r="A80" s="16" t="s">
        <v>94</v>
      </c>
      <c r="B80" s="32" t="s">
        <v>11</v>
      </c>
      <c r="C80" s="32">
        <v>5</v>
      </c>
      <c r="D80" s="32">
        <v>5.2000000000000002</v>
      </c>
      <c r="E80" s="32">
        <v>0.20000000000000001</v>
      </c>
      <c r="F80" s="32">
        <v>1</v>
      </c>
    </row>
    <row r="81" ht="45">
      <c r="A81" s="16" t="s">
        <v>95</v>
      </c>
      <c r="B81" s="32" t="s">
        <v>11</v>
      </c>
      <c r="C81" s="32">
        <v>10</v>
      </c>
      <c r="D81" s="32">
        <v>19.800000000000001</v>
      </c>
      <c r="E81" s="32">
        <v>9.8000000000000007</v>
      </c>
      <c r="F81" s="32">
        <v>1</v>
      </c>
    </row>
    <row r="82">
      <c r="A82" s="7" t="s">
        <v>18</v>
      </c>
      <c r="B82" s="8"/>
      <c r="C82" s="8"/>
      <c r="D82" s="8"/>
      <c r="E82" s="8"/>
      <c r="F82" s="8">
        <v>2</v>
      </c>
    </row>
  </sheetData>
  <mergeCells count="27">
    <mergeCell ref="A1:F1"/>
    <mergeCell ref="A2:F2"/>
    <mergeCell ref="A3:A4"/>
    <mergeCell ref="B3:B4"/>
    <mergeCell ref="C3:F3"/>
    <mergeCell ref="A5:F5"/>
    <mergeCell ref="A10:F10"/>
    <mergeCell ref="A15:F15"/>
    <mergeCell ref="A18:F18"/>
    <mergeCell ref="A22:F22"/>
    <mergeCell ref="A24:F24"/>
    <mergeCell ref="A28:F28"/>
    <mergeCell ref="A32:F32"/>
    <mergeCell ref="A36:F36"/>
    <mergeCell ref="A37:F37"/>
    <mergeCell ref="A41:F41"/>
    <mergeCell ref="A43:F43"/>
    <mergeCell ref="A46:F46"/>
    <mergeCell ref="A50:F50"/>
    <mergeCell ref="A55:F55"/>
    <mergeCell ref="A58:F58"/>
    <mergeCell ref="A61:F61"/>
    <mergeCell ref="A64:F64"/>
    <mergeCell ref="A67:F67"/>
    <mergeCell ref="A71:F71"/>
    <mergeCell ref="A75:F75"/>
    <mergeCell ref="A79:F79"/>
  </mergeCells>
  <printOptions headings="0" gridLines="0"/>
  <pageMargins left="0.70866141732283505" right="0.70866141732283505" top="0.74803149606299202" bottom="0.74803149606299202" header="0.31496062992126" footer="0.31496062992126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40" zoomScale="100" workbookViewId="0">
      <selection activeCell="E132" activeCellId="0" sqref="E132"/>
    </sheetView>
  </sheetViews>
  <sheetFormatPr defaultColWidth="25.571428571428601" defaultRowHeight="14.25" outlineLevelCol="7"/>
  <cols>
    <col customWidth="1" min="1" max="1" style="35" width="3.71428571428571"/>
    <col customWidth="1" min="2" max="2" style="35" width="48.857142857142897"/>
    <col customWidth="1" min="3" max="3" style="35" width="17.714285714285701"/>
    <col customWidth="1" min="4" max="4" style="35" width="16.714285714285701"/>
    <col customWidth="1" min="5" max="5" style="35" width="11.714285714285699"/>
    <col customWidth="1" min="6" max="6" style="36" width="12"/>
    <col customWidth="1" min="7" max="7" style="35" width="11.8571428571429"/>
    <col customWidth="1" min="8" max="8" style="35" width="7.5714285714285703"/>
    <col min="9" max="16384" style="35" width="25.571428571428601"/>
  </cols>
  <sheetData>
    <row r="1">
      <c r="B1" s="37" t="s">
        <v>97</v>
      </c>
      <c r="C1" s="37"/>
      <c r="D1" s="37"/>
      <c r="E1" s="37"/>
      <c r="F1" s="37"/>
      <c r="G1" s="37"/>
    </row>
    <row r="2">
      <c r="B2" s="38" t="s">
        <v>1</v>
      </c>
      <c r="C2" s="38"/>
      <c r="D2" s="38"/>
      <c r="E2" s="38"/>
      <c r="F2" s="38"/>
      <c r="G2" s="38"/>
    </row>
    <row r="3" ht="15.75" customHeight="1">
      <c r="B3" s="32" t="s">
        <v>98</v>
      </c>
      <c r="C3" s="32" t="s">
        <v>99</v>
      </c>
      <c r="D3" s="32" t="s">
        <v>100</v>
      </c>
      <c r="E3" s="32"/>
      <c r="F3" s="32"/>
      <c r="G3" s="32"/>
    </row>
    <row r="4" ht="28.5">
      <c r="B4" s="32"/>
      <c r="C4" s="32"/>
      <c r="D4" s="32" t="s">
        <v>101</v>
      </c>
      <c r="E4" s="32" t="s">
        <v>6</v>
      </c>
      <c r="F4" s="39" t="s">
        <v>102</v>
      </c>
      <c r="G4" s="32" t="s">
        <v>8</v>
      </c>
    </row>
    <row r="5" s="40" customFormat="1" ht="17.25" customHeight="1">
      <c r="A5" s="35">
        <v>1</v>
      </c>
      <c r="B5" s="41" t="s">
        <v>103</v>
      </c>
      <c r="C5" s="42"/>
      <c r="D5" s="42"/>
      <c r="E5" s="42"/>
      <c r="F5" s="42"/>
      <c r="G5" s="43"/>
      <c r="H5" s="40"/>
    </row>
    <row r="6" s="40" customFormat="1" ht="30.75" customHeight="1">
      <c r="A6" s="35"/>
      <c r="B6" s="16" t="s">
        <v>78</v>
      </c>
      <c r="C6" s="32" t="s">
        <v>79</v>
      </c>
      <c r="D6" s="32">
        <v>3</v>
      </c>
      <c r="E6" s="32">
        <v>1</v>
      </c>
      <c r="F6" s="39">
        <f>E6/D6*100</f>
        <v>33.333333333333329</v>
      </c>
      <c r="G6" s="32">
        <v>-1</v>
      </c>
      <c r="H6" s="40"/>
    </row>
    <row r="7" s="40" customFormat="1" ht="18.75" customHeight="1">
      <c r="A7" s="35"/>
      <c r="B7" s="44" t="s">
        <v>18</v>
      </c>
      <c r="C7" s="45"/>
      <c r="D7" s="45"/>
      <c r="E7" s="45"/>
      <c r="F7" s="46"/>
      <c r="G7" s="45">
        <f>G6</f>
        <v>-1</v>
      </c>
      <c r="H7" s="40"/>
    </row>
    <row r="8" s="40" customFormat="1" ht="17.25" customHeight="1">
      <c r="A8" s="35">
        <v>2</v>
      </c>
      <c r="B8" s="41" t="s">
        <v>104</v>
      </c>
      <c r="C8" s="47"/>
      <c r="D8" s="47"/>
      <c r="E8" s="47"/>
      <c r="F8" s="47"/>
      <c r="G8" s="48"/>
      <c r="H8" s="40"/>
    </row>
    <row r="9" s="40" customFormat="1" ht="48" customHeight="1">
      <c r="A9" s="35"/>
      <c r="B9" s="49" t="s">
        <v>105</v>
      </c>
      <c r="C9" s="32" t="s">
        <v>106</v>
      </c>
      <c r="D9" s="50" t="s">
        <v>107</v>
      </c>
      <c r="E9" s="32">
        <v>100</v>
      </c>
      <c r="F9" s="39">
        <v>100</v>
      </c>
      <c r="G9" s="32">
        <v>0</v>
      </c>
      <c r="H9" s="40"/>
    </row>
    <row r="10" s="40" customFormat="1" ht="49.5" customHeight="1">
      <c r="A10" s="35"/>
      <c r="B10" s="49" t="s">
        <v>108</v>
      </c>
      <c r="C10" s="32" t="s">
        <v>109</v>
      </c>
      <c r="D10" s="32" t="s">
        <v>110</v>
      </c>
      <c r="E10" s="32">
        <v>243</v>
      </c>
      <c r="F10" s="39">
        <f>243/255*100</f>
        <v>95.294117647058812</v>
      </c>
      <c r="G10" s="32">
        <v>-1</v>
      </c>
      <c r="H10" s="40"/>
    </row>
    <row r="11" s="40" customFormat="1" ht="17.25" customHeight="1">
      <c r="A11" s="35"/>
      <c r="B11" s="44" t="s">
        <v>18</v>
      </c>
      <c r="C11" s="45"/>
      <c r="D11" s="45"/>
      <c r="E11" s="45"/>
      <c r="F11" s="46"/>
      <c r="G11" s="45">
        <f>G9+G10</f>
        <v>-1</v>
      </c>
      <c r="H11" s="40"/>
    </row>
    <row r="12" s="40" customFormat="1" ht="17.25" customHeight="1">
      <c r="A12" s="35">
        <v>3</v>
      </c>
      <c r="B12" s="41" t="s">
        <v>111</v>
      </c>
      <c r="C12" s="47"/>
      <c r="D12" s="47"/>
      <c r="E12" s="47"/>
      <c r="F12" s="47"/>
      <c r="G12" s="48"/>
      <c r="H12" s="40"/>
    </row>
    <row r="13" s="40" customFormat="1" ht="17.25" customHeight="1">
      <c r="A13" s="35"/>
      <c r="B13" s="21" t="s">
        <v>112</v>
      </c>
      <c r="C13" s="22"/>
      <c r="D13" s="22"/>
      <c r="E13" s="22"/>
      <c r="F13" s="22"/>
      <c r="G13" s="23"/>
      <c r="H13" s="40"/>
    </row>
    <row r="14" s="40" customFormat="1" ht="73.5" customHeight="1">
      <c r="A14" s="35"/>
      <c r="B14" s="16" t="s">
        <v>113</v>
      </c>
      <c r="C14" s="32" t="s">
        <v>11</v>
      </c>
      <c r="D14" s="32">
        <v>100</v>
      </c>
      <c r="E14" s="32">
        <v>100</v>
      </c>
      <c r="F14" s="39">
        <v>100</v>
      </c>
      <c r="G14" s="32">
        <v>0</v>
      </c>
      <c r="H14" s="40"/>
    </row>
    <row r="15" s="40" customFormat="1" ht="78.75" customHeight="1">
      <c r="A15" s="35"/>
      <c r="B15" s="16" t="s">
        <v>114</v>
      </c>
      <c r="C15" s="32" t="s">
        <v>115</v>
      </c>
      <c r="D15" s="32">
        <v>5.0000000000000002e-005</v>
      </c>
      <c r="E15" s="32">
        <v>5.0000000000000002e-005</v>
      </c>
      <c r="F15" s="39">
        <v>100</v>
      </c>
      <c r="G15" s="32">
        <v>0</v>
      </c>
      <c r="H15" s="40"/>
    </row>
    <row r="16" s="40" customFormat="1" ht="79.5" customHeight="1">
      <c r="A16" s="35"/>
      <c r="B16" s="16" t="s">
        <v>116</v>
      </c>
      <c r="C16" s="32" t="s">
        <v>38</v>
      </c>
      <c r="D16" s="32">
        <v>10</v>
      </c>
      <c r="E16" s="32">
        <v>12</v>
      </c>
      <c r="F16" s="39">
        <f>12/10*100</f>
        <v>120</v>
      </c>
      <c r="G16" s="32">
        <v>1</v>
      </c>
      <c r="H16" s="40"/>
    </row>
    <row r="17" s="40" customFormat="1" ht="48.75" customHeight="1">
      <c r="A17" s="35"/>
      <c r="B17" s="51" t="s">
        <v>117</v>
      </c>
      <c r="C17" s="52" t="s">
        <v>11</v>
      </c>
      <c r="D17" s="52">
        <v>92</v>
      </c>
      <c r="E17" s="52">
        <v>100</v>
      </c>
      <c r="F17" s="53">
        <f>E17/D17*100</f>
        <v>108.69565217391303</v>
      </c>
      <c r="G17" s="52">
        <v>1</v>
      </c>
      <c r="H17" s="40"/>
    </row>
    <row r="18" s="40" customFormat="1" ht="68.25" customHeight="1">
      <c r="A18" s="16"/>
      <c r="B18" s="16" t="s">
        <v>118</v>
      </c>
      <c r="C18" s="32" t="s">
        <v>11</v>
      </c>
      <c r="D18" s="32">
        <v>100</v>
      </c>
      <c r="E18" s="32">
        <v>100</v>
      </c>
      <c r="F18" s="39">
        <v>100</v>
      </c>
      <c r="G18" s="32">
        <v>0</v>
      </c>
      <c r="H18" s="40"/>
    </row>
    <row r="19" s="40" customFormat="1" ht="20.25" customHeight="1">
      <c r="A19" s="35"/>
      <c r="B19" s="54" t="s">
        <v>119</v>
      </c>
      <c r="C19" s="55"/>
      <c r="D19" s="55"/>
      <c r="E19" s="55"/>
      <c r="F19" s="55"/>
      <c r="G19" s="56"/>
      <c r="H19" s="40"/>
    </row>
    <row r="20" s="40" customFormat="1" ht="74.25" customHeight="1">
      <c r="A20" s="35"/>
      <c r="B20" s="57" t="s">
        <v>120</v>
      </c>
      <c r="C20" s="58" t="s">
        <v>11</v>
      </c>
      <c r="D20" s="58">
        <v>100</v>
      </c>
      <c r="E20" s="32">
        <v>100</v>
      </c>
      <c r="F20" s="39">
        <v>100</v>
      </c>
      <c r="G20" s="59">
        <v>0</v>
      </c>
      <c r="H20" s="40"/>
    </row>
    <row r="21" s="40" customFormat="1" ht="78.75" customHeight="1">
      <c r="A21" s="35"/>
      <c r="B21" s="60" t="s">
        <v>121</v>
      </c>
      <c r="C21" s="58" t="s">
        <v>11</v>
      </c>
      <c r="D21" s="58">
        <v>100</v>
      </c>
      <c r="E21" s="32">
        <v>100</v>
      </c>
      <c r="F21" s="39">
        <v>100</v>
      </c>
      <c r="G21" s="32">
        <v>0</v>
      </c>
      <c r="H21" s="40"/>
    </row>
    <row r="22" s="40" customFormat="1" ht="20.25" customHeight="1">
      <c r="A22" s="35"/>
      <c r="B22" s="21" t="s">
        <v>122</v>
      </c>
      <c r="C22" s="22"/>
      <c r="D22" s="22"/>
      <c r="E22" s="22"/>
      <c r="F22" s="22"/>
      <c r="G22" s="23"/>
      <c r="H22" s="40"/>
    </row>
    <row r="23" s="40" customFormat="1" ht="63" customHeight="1">
      <c r="A23" s="35"/>
      <c r="B23" s="57" t="s">
        <v>123</v>
      </c>
      <c r="C23" s="61" t="s">
        <v>11</v>
      </c>
      <c r="D23" s="61">
        <v>72</v>
      </c>
      <c r="E23" s="61">
        <v>72</v>
      </c>
      <c r="F23" s="39">
        <v>100</v>
      </c>
      <c r="G23" s="32">
        <v>0</v>
      </c>
      <c r="H23" s="40"/>
    </row>
    <row r="24" s="40" customFormat="1" ht="77.25" customHeight="1">
      <c r="A24" s="35"/>
      <c r="B24" s="57" t="s">
        <v>124</v>
      </c>
      <c r="C24" s="61" t="s">
        <v>11</v>
      </c>
      <c r="D24" s="61">
        <v>15</v>
      </c>
      <c r="E24" s="62">
        <v>17</v>
      </c>
      <c r="F24" s="39">
        <f>E24/D24*100</f>
        <v>113.33333333333333</v>
      </c>
      <c r="G24" s="32">
        <v>0</v>
      </c>
      <c r="H24" s="40"/>
    </row>
    <row r="25" s="40" customFormat="1" ht="43.5" customHeight="1">
      <c r="A25" s="35"/>
      <c r="B25" s="57" t="s">
        <v>125</v>
      </c>
      <c r="C25" s="61" t="s">
        <v>126</v>
      </c>
      <c r="D25" s="61">
        <v>750</v>
      </c>
      <c r="E25" s="62">
        <v>750</v>
      </c>
      <c r="F25" s="39">
        <v>100</v>
      </c>
      <c r="G25" s="32">
        <v>0</v>
      </c>
      <c r="H25" s="40"/>
    </row>
    <row r="26" s="40" customFormat="1" ht="75.75" customHeight="1">
      <c r="A26" s="35"/>
      <c r="B26" s="60" t="s">
        <v>127</v>
      </c>
      <c r="C26" s="61" t="s">
        <v>11</v>
      </c>
      <c r="D26" s="61">
        <v>100</v>
      </c>
      <c r="E26" s="61">
        <v>100</v>
      </c>
      <c r="F26" s="39">
        <v>100</v>
      </c>
      <c r="G26" s="32">
        <v>0</v>
      </c>
      <c r="H26" s="40"/>
    </row>
    <row r="27" s="40" customFormat="1">
      <c r="A27" s="35"/>
      <c r="B27" s="21" t="s">
        <v>128</v>
      </c>
      <c r="C27" s="22"/>
      <c r="D27" s="22"/>
      <c r="E27" s="22"/>
      <c r="F27" s="22"/>
      <c r="G27" s="23"/>
      <c r="H27" s="40"/>
    </row>
    <row r="28" s="40" customFormat="1" ht="45.75" customHeight="1">
      <c r="A28" s="35"/>
      <c r="B28" s="63" t="s">
        <v>129</v>
      </c>
      <c r="C28" s="4" t="s">
        <v>11</v>
      </c>
      <c r="D28" s="32">
        <v>30</v>
      </c>
      <c r="E28" s="32">
        <v>36.600000000000001</v>
      </c>
      <c r="F28" s="39">
        <f>E28/D28*100</f>
        <v>122</v>
      </c>
      <c r="G28" s="32">
        <v>1</v>
      </c>
      <c r="H28" s="40"/>
    </row>
    <row r="29" s="40" customFormat="1" ht="19.5" customHeight="1">
      <c r="A29" s="35"/>
      <c r="B29" s="64" t="s">
        <v>130</v>
      </c>
      <c r="C29" s="65"/>
      <c r="D29" s="65"/>
      <c r="E29" s="65"/>
      <c r="F29" s="65"/>
      <c r="G29" s="65"/>
      <c r="H29" s="40"/>
    </row>
    <row r="30" s="40" customFormat="1" ht="80.25" customHeight="1">
      <c r="A30" s="35"/>
      <c r="B30" s="60" t="s">
        <v>131</v>
      </c>
      <c r="C30" s="4" t="s">
        <v>11</v>
      </c>
      <c r="D30" s="4">
        <v>100</v>
      </c>
      <c r="E30" s="58">
        <v>100</v>
      </c>
      <c r="F30" s="39">
        <v>100</v>
      </c>
      <c r="G30" s="66">
        <v>0</v>
      </c>
      <c r="H30" s="40"/>
    </row>
    <row r="31" s="40" customFormat="1" ht="46.5" customHeight="1">
      <c r="A31" s="35"/>
      <c r="B31" s="60" t="s">
        <v>132</v>
      </c>
      <c r="C31" s="4" t="s">
        <v>11</v>
      </c>
      <c r="D31" s="4">
        <v>1.8</v>
      </c>
      <c r="E31" s="4">
        <v>3</v>
      </c>
      <c r="F31" s="39">
        <f>E31/D31*100</f>
        <v>166.66666666666666</v>
      </c>
      <c r="G31" s="66">
        <v>0</v>
      </c>
      <c r="H31" s="40"/>
    </row>
    <row r="32" s="40" customFormat="1" ht="18" customHeight="1">
      <c r="A32" s="35"/>
      <c r="B32" s="44" t="s">
        <v>18</v>
      </c>
      <c r="C32" s="45"/>
      <c r="D32" s="45"/>
      <c r="E32" s="45"/>
      <c r="F32" s="46"/>
      <c r="G32" s="45">
        <f>G14+G15+G16+G17+G18+G20+G21+G23+G24+G25+G26+G28+G30+G31</f>
        <v>3</v>
      </c>
      <c r="H32" s="40"/>
    </row>
    <row r="33" s="40" customFormat="1" ht="17.25" customHeight="1">
      <c r="A33" s="35">
        <v>4</v>
      </c>
      <c r="B33" s="41" t="s">
        <v>133</v>
      </c>
      <c r="C33" s="42"/>
      <c r="D33" s="42"/>
      <c r="E33" s="42"/>
      <c r="F33" s="42"/>
      <c r="G33" s="43"/>
      <c r="H33" s="40"/>
    </row>
    <row r="34" s="40" customFormat="1" ht="31.5" customHeight="1">
      <c r="A34" s="35"/>
      <c r="B34" s="16" t="s">
        <v>134</v>
      </c>
      <c r="C34" s="32" t="s">
        <v>38</v>
      </c>
      <c r="D34" s="32">
        <v>32</v>
      </c>
      <c r="E34" s="32">
        <v>28</v>
      </c>
      <c r="F34" s="39">
        <f t="shared" ref="F34:F82" si="1">E34/D34*100</f>
        <v>87.5</v>
      </c>
      <c r="G34" s="32">
        <v>-1</v>
      </c>
      <c r="H34" s="40"/>
    </row>
    <row r="35" s="40" customFormat="1" ht="30.75" customHeight="1">
      <c r="A35" s="35"/>
      <c r="B35" s="16" t="s">
        <v>135</v>
      </c>
      <c r="C35" s="32" t="s">
        <v>24</v>
      </c>
      <c r="D35" s="32">
        <v>4</v>
      </c>
      <c r="E35" s="32">
        <v>2</v>
      </c>
      <c r="F35" s="39">
        <f t="shared" si="1"/>
        <v>50</v>
      </c>
      <c r="G35" s="32">
        <v>-1</v>
      </c>
      <c r="H35" s="40"/>
    </row>
    <row r="36" s="40" customFormat="1" ht="57" customHeight="1">
      <c r="A36" s="35"/>
      <c r="B36" s="16" t="s">
        <v>136</v>
      </c>
      <c r="C36" s="32" t="s">
        <v>14</v>
      </c>
      <c r="D36" s="32">
        <v>3</v>
      </c>
      <c r="E36" s="32">
        <v>5</v>
      </c>
      <c r="F36" s="39">
        <f t="shared" si="1"/>
        <v>166.66666666666669</v>
      </c>
      <c r="G36" s="32">
        <v>1</v>
      </c>
      <c r="H36" s="40"/>
    </row>
    <row r="37" s="40" customFormat="1" ht="48" customHeight="1">
      <c r="A37" s="35"/>
      <c r="B37" s="16" t="s">
        <v>137</v>
      </c>
      <c r="C37" s="32" t="s">
        <v>14</v>
      </c>
      <c r="D37" s="32">
        <v>3</v>
      </c>
      <c r="E37" s="32">
        <v>3</v>
      </c>
      <c r="F37" s="39">
        <f t="shared" si="1"/>
        <v>100</v>
      </c>
      <c r="G37" s="32">
        <v>0</v>
      </c>
      <c r="H37" s="40"/>
    </row>
    <row r="38" s="40" customFormat="1" ht="60" customHeight="1">
      <c r="A38" s="35"/>
      <c r="B38" s="16" t="s">
        <v>138</v>
      </c>
      <c r="C38" s="32" t="s">
        <v>14</v>
      </c>
      <c r="D38" s="32">
        <v>1</v>
      </c>
      <c r="E38" s="32">
        <v>1</v>
      </c>
      <c r="F38" s="39">
        <f t="shared" si="1"/>
        <v>100</v>
      </c>
      <c r="G38" s="32">
        <v>0</v>
      </c>
      <c r="H38" s="40"/>
    </row>
    <row r="39" s="40" customFormat="1" ht="35.25" customHeight="1">
      <c r="A39" s="35"/>
      <c r="B39" s="16" t="s">
        <v>139</v>
      </c>
      <c r="C39" s="32" t="s">
        <v>14</v>
      </c>
      <c r="D39" s="67">
        <v>4</v>
      </c>
      <c r="E39" s="32">
        <v>4</v>
      </c>
      <c r="F39" s="39">
        <f t="shared" si="1"/>
        <v>100</v>
      </c>
      <c r="G39" s="32">
        <v>0</v>
      </c>
      <c r="H39" s="40"/>
    </row>
    <row r="40" s="40" customFormat="1" ht="35.25" customHeight="1">
      <c r="A40" s="35"/>
      <c r="B40" s="16" t="s">
        <v>140</v>
      </c>
      <c r="C40" s="32" t="s">
        <v>11</v>
      </c>
      <c r="D40" s="32">
        <v>12</v>
      </c>
      <c r="E40" s="32">
        <v>50</v>
      </c>
      <c r="F40" s="39">
        <f t="shared" si="1"/>
        <v>416.66666666666669</v>
      </c>
      <c r="G40" s="32">
        <v>1</v>
      </c>
      <c r="H40" s="40"/>
    </row>
    <row r="41" s="40" customFormat="1" ht="18" customHeight="1">
      <c r="A41" s="35"/>
      <c r="B41" s="44" t="s">
        <v>18</v>
      </c>
      <c r="C41" s="45"/>
      <c r="D41" s="45"/>
      <c r="E41" s="45"/>
      <c r="F41" s="46"/>
      <c r="G41" s="45">
        <f>G34+G35+G36+G37+G38+G39+G40</f>
        <v>0</v>
      </c>
      <c r="H41" s="40"/>
    </row>
    <row r="42" s="40" customFormat="1" ht="17.25" customHeight="1">
      <c r="A42" s="35">
        <v>5</v>
      </c>
      <c r="B42" s="41" t="s">
        <v>141</v>
      </c>
      <c r="C42" s="42"/>
      <c r="D42" s="42"/>
      <c r="E42" s="42"/>
      <c r="F42" s="42"/>
      <c r="G42" s="43"/>
      <c r="H42" s="40"/>
    </row>
    <row r="43" s="40" customFormat="1" ht="44.25" customHeight="1">
      <c r="A43" s="35"/>
      <c r="B43" s="49" t="s">
        <v>142</v>
      </c>
      <c r="C43" s="32" t="s">
        <v>38</v>
      </c>
      <c r="D43" s="32">
        <v>15</v>
      </c>
      <c r="E43" s="32">
        <v>21</v>
      </c>
      <c r="F43" s="39">
        <f t="shared" si="1"/>
        <v>140</v>
      </c>
      <c r="G43" s="32">
        <v>1</v>
      </c>
      <c r="H43" s="40"/>
    </row>
    <row r="44" s="40" customFormat="1" ht="51" customHeight="1">
      <c r="A44" s="35"/>
      <c r="B44" s="49" t="s">
        <v>143</v>
      </c>
      <c r="C44" s="32" t="s">
        <v>38</v>
      </c>
      <c r="D44" s="32">
        <v>90</v>
      </c>
      <c r="E44" s="32">
        <v>342</v>
      </c>
      <c r="F44" s="39">
        <f t="shared" si="1"/>
        <v>380</v>
      </c>
      <c r="G44" s="32">
        <v>1</v>
      </c>
      <c r="H44" s="40"/>
    </row>
    <row r="45" s="40" customFormat="1" ht="18.75" customHeight="1">
      <c r="A45" s="35"/>
      <c r="B45" s="44" t="s">
        <v>18</v>
      </c>
      <c r="C45" s="45"/>
      <c r="D45" s="45"/>
      <c r="E45" s="45"/>
      <c r="F45" s="46"/>
      <c r="G45" s="45">
        <v>2</v>
      </c>
      <c r="H45" s="40"/>
    </row>
    <row r="46" s="40" customFormat="1" ht="32.25" customHeight="1">
      <c r="A46" s="35">
        <v>6</v>
      </c>
      <c r="B46" s="41" t="s">
        <v>144</v>
      </c>
      <c r="C46" s="42"/>
      <c r="D46" s="42"/>
      <c r="E46" s="42"/>
      <c r="F46" s="42"/>
      <c r="G46" s="43"/>
      <c r="H46" s="40"/>
    </row>
    <row r="47" ht="63.75" customHeight="1">
      <c r="B47" s="16" t="s">
        <v>145</v>
      </c>
      <c r="C47" s="32" t="s">
        <v>38</v>
      </c>
      <c r="D47" s="32">
        <v>3000</v>
      </c>
      <c r="E47" s="32">
        <v>3863</v>
      </c>
      <c r="F47" s="39">
        <f t="shared" si="1"/>
        <v>128.76666666666668</v>
      </c>
      <c r="G47" s="32">
        <v>1</v>
      </c>
      <c r="H47" s="35"/>
    </row>
    <row r="48" ht="55.5" customHeight="1">
      <c r="B48" s="16" t="s">
        <v>146</v>
      </c>
      <c r="C48" s="32" t="s">
        <v>14</v>
      </c>
      <c r="D48" s="32">
        <v>20</v>
      </c>
      <c r="E48" s="32">
        <v>814</v>
      </c>
      <c r="F48" s="39">
        <f t="shared" si="1"/>
        <v>4070.0000000000005</v>
      </c>
      <c r="G48" s="32">
        <v>1</v>
      </c>
      <c r="H48" s="35"/>
    </row>
    <row r="49" ht="30.75" customHeight="1">
      <c r="B49" s="16" t="s">
        <v>147</v>
      </c>
      <c r="C49" s="32" t="s">
        <v>14</v>
      </c>
      <c r="D49" s="32">
        <v>3500</v>
      </c>
      <c r="E49" s="32">
        <v>4962</v>
      </c>
      <c r="F49" s="39">
        <f t="shared" si="1"/>
        <v>141.77142857142857</v>
      </c>
      <c r="G49" s="32">
        <v>1</v>
      </c>
      <c r="H49" s="35"/>
    </row>
    <row r="50" ht="87.75" customHeight="1">
      <c r="B50" s="16" t="s">
        <v>148</v>
      </c>
      <c r="C50" s="32" t="s">
        <v>14</v>
      </c>
      <c r="D50" s="32">
        <v>3</v>
      </c>
      <c r="E50" s="32">
        <v>50</v>
      </c>
      <c r="F50" s="39">
        <f t="shared" si="1"/>
        <v>1666.6666666666667</v>
      </c>
      <c r="G50" s="32">
        <v>1</v>
      </c>
      <c r="H50" s="35"/>
    </row>
    <row r="51" ht="61.5" customHeight="1">
      <c r="B51" s="16" t="s">
        <v>149</v>
      </c>
      <c r="C51" s="32" t="s">
        <v>38</v>
      </c>
      <c r="D51" s="32">
        <v>60</v>
      </c>
      <c r="E51" s="68" t="s">
        <v>150</v>
      </c>
      <c r="F51" s="39">
        <f t="shared" si="1"/>
        <v>343.33333333333331</v>
      </c>
      <c r="G51" s="32">
        <v>1</v>
      </c>
      <c r="H51" s="35"/>
    </row>
    <row r="52" ht="17.25" customHeight="1">
      <c r="B52" s="44" t="s">
        <v>18</v>
      </c>
      <c r="C52" s="45"/>
      <c r="D52" s="45"/>
      <c r="E52" s="45"/>
      <c r="F52" s="46"/>
      <c r="G52" s="45">
        <f>G47+G48+G49+G50+G51</f>
        <v>5</v>
      </c>
      <c r="H52" s="35"/>
    </row>
    <row r="53" s="40" customFormat="1" ht="17.25" customHeight="1">
      <c r="A53" s="35">
        <v>7</v>
      </c>
      <c r="B53" s="41" t="s">
        <v>151</v>
      </c>
      <c r="C53" s="42"/>
      <c r="D53" s="42"/>
      <c r="E53" s="42"/>
      <c r="F53" s="42"/>
      <c r="G53" s="43"/>
      <c r="H53" s="40"/>
    </row>
    <row r="54" ht="50.25" customHeight="1">
      <c r="B54" s="16" t="s">
        <v>152</v>
      </c>
      <c r="C54" s="32" t="s">
        <v>14</v>
      </c>
      <c r="D54" s="32">
        <v>69</v>
      </c>
      <c r="E54" s="32">
        <v>133</v>
      </c>
      <c r="F54" s="39">
        <f t="shared" si="1"/>
        <v>192.75362318840578</v>
      </c>
      <c r="G54" s="32">
        <v>-1</v>
      </c>
      <c r="H54" s="35"/>
    </row>
    <row r="55" ht="46.5" customHeight="1">
      <c r="B55" s="16" t="s">
        <v>153</v>
      </c>
      <c r="C55" s="32" t="s">
        <v>14</v>
      </c>
      <c r="D55" s="32">
        <v>2</v>
      </c>
      <c r="E55" s="32">
        <v>15</v>
      </c>
      <c r="F55" s="39">
        <f t="shared" si="1"/>
        <v>750</v>
      </c>
      <c r="G55" s="32">
        <v>-1</v>
      </c>
      <c r="H55" s="35"/>
    </row>
    <row r="56" ht="17.25" customHeight="1">
      <c r="B56" s="44" t="s">
        <v>18</v>
      </c>
      <c r="C56" s="45"/>
      <c r="D56" s="45"/>
      <c r="E56" s="45"/>
      <c r="F56" s="46"/>
      <c r="G56" s="45">
        <v>-2</v>
      </c>
      <c r="H56" s="35"/>
    </row>
    <row r="57" ht="30" customHeight="1">
      <c r="A57" s="35">
        <v>8</v>
      </c>
      <c r="B57" s="41" t="s">
        <v>154</v>
      </c>
      <c r="C57" s="47"/>
      <c r="D57" s="47"/>
      <c r="E57" s="47"/>
      <c r="F57" s="47"/>
      <c r="G57" s="48"/>
    </row>
    <row r="58" s="69" customFormat="1" ht="30" customHeight="1">
      <c r="B58" s="70" t="s">
        <v>155</v>
      </c>
      <c r="C58" s="32" t="s">
        <v>11</v>
      </c>
      <c r="D58" s="32">
        <v>2</v>
      </c>
      <c r="E58" s="32">
        <v>5.4000000000000004</v>
      </c>
      <c r="F58" s="71">
        <f t="shared" si="1"/>
        <v>270</v>
      </c>
      <c r="G58" s="32">
        <v>1</v>
      </c>
    </row>
    <row r="59" ht="46.5" customHeight="1">
      <c r="B59" s="72" t="s">
        <v>156</v>
      </c>
      <c r="C59" s="73" t="s">
        <v>157</v>
      </c>
      <c r="D59" s="73">
        <v>3</v>
      </c>
      <c r="E59" s="74">
        <v>1.3</v>
      </c>
      <c r="F59" s="71">
        <f t="shared" si="1"/>
        <v>43.333333333333336</v>
      </c>
      <c r="G59" s="73">
        <v>-1</v>
      </c>
      <c r="H59" s="35"/>
    </row>
    <row r="60" ht="91.5" customHeight="1">
      <c r="B60" s="16" t="s">
        <v>158</v>
      </c>
      <c r="C60" s="32" t="s">
        <v>11</v>
      </c>
      <c r="D60" s="32">
        <v>2</v>
      </c>
      <c r="E60" s="32">
        <v>5.2400000000000002</v>
      </c>
      <c r="F60" s="71">
        <f t="shared" si="1"/>
        <v>262</v>
      </c>
      <c r="G60" s="32">
        <v>1</v>
      </c>
      <c r="H60" s="35"/>
    </row>
    <row r="61" ht="18.75" customHeight="1">
      <c r="B61" s="44" t="s">
        <v>18</v>
      </c>
      <c r="C61" s="45"/>
      <c r="D61" s="45"/>
      <c r="E61" s="45"/>
      <c r="F61" s="46"/>
      <c r="G61" s="45">
        <f>G58+G59+G60</f>
        <v>1</v>
      </c>
      <c r="H61" s="35"/>
    </row>
    <row r="62" s="40" customFormat="1" ht="17.25" customHeight="1">
      <c r="A62" s="35">
        <v>9</v>
      </c>
      <c r="B62" s="75" t="s">
        <v>159</v>
      </c>
      <c r="C62" s="59"/>
      <c r="D62" s="59"/>
      <c r="E62" s="59"/>
      <c r="F62" s="59"/>
      <c r="G62" s="59"/>
      <c r="H62" s="40"/>
    </row>
    <row r="63" s="40" customFormat="1" ht="34.5" customHeight="1">
      <c r="A63" s="35"/>
      <c r="B63" s="16" t="s">
        <v>160</v>
      </c>
      <c r="C63" s="76" t="s">
        <v>161</v>
      </c>
      <c r="D63" s="76" t="s">
        <v>162</v>
      </c>
      <c r="E63" s="77" t="s">
        <v>163</v>
      </c>
      <c r="F63" s="78" t="s">
        <v>164</v>
      </c>
      <c r="G63" s="76">
        <v>1</v>
      </c>
      <c r="H63" s="40"/>
    </row>
    <row r="64" s="40" customFormat="1" ht="18" customHeight="1">
      <c r="A64" s="35"/>
      <c r="B64" s="44" t="s">
        <v>18</v>
      </c>
      <c r="C64" s="45"/>
      <c r="D64" s="45"/>
      <c r="E64" s="45"/>
      <c r="F64" s="46"/>
      <c r="G64" s="79">
        <v>1</v>
      </c>
      <c r="H64" s="40"/>
    </row>
    <row r="65" s="40" customFormat="1" ht="31.5" customHeight="1">
      <c r="A65" s="35">
        <v>10</v>
      </c>
      <c r="B65" s="41" t="s">
        <v>165</v>
      </c>
      <c r="C65" s="42"/>
      <c r="D65" s="42"/>
      <c r="E65" s="42"/>
      <c r="F65" s="42"/>
      <c r="G65" s="43"/>
      <c r="H65" s="40"/>
    </row>
    <row r="66" s="40" customFormat="1" ht="31.5" customHeight="1">
      <c r="A66" s="35"/>
      <c r="B66" s="16" t="s">
        <v>81</v>
      </c>
      <c r="C66" s="32" t="s">
        <v>82</v>
      </c>
      <c r="D66" s="32">
        <v>248.50999999999999</v>
      </c>
      <c r="E66" s="79">
        <v>248.50999999999999</v>
      </c>
      <c r="F66" s="39">
        <f t="shared" si="1"/>
        <v>100</v>
      </c>
      <c r="G66" s="32">
        <v>0</v>
      </c>
      <c r="H66" s="40"/>
    </row>
    <row r="67" s="40" customFormat="1" ht="17.25" customHeight="1">
      <c r="A67" s="35"/>
      <c r="B67" s="44" t="s">
        <v>18</v>
      </c>
      <c r="C67" s="45"/>
      <c r="D67" s="45"/>
      <c r="E67" s="45"/>
      <c r="F67" s="46"/>
      <c r="G67" s="45">
        <v>-1</v>
      </c>
      <c r="H67" s="40"/>
    </row>
    <row r="68" ht="17.25" customHeight="1">
      <c r="A68" s="35">
        <v>11</v>
      </c>
      <c r="B68" s="41" t="s">
        <v>166</v>
      </c>
      <c r="C68" s="47"/>
      <c r="D68" s="47"/>
      <c r="E68" s="47"/>
      <c r="F68" s="47"/>
      <c r="G68" s="48"/>
      <c r="H68" s="35"/>
    </row>
    <row r="69" ht="47.25" customHeight="1">
      <c r="B69" s="16" t="s">
        <v>167</v>
      </c>
      <c r="C69" s="32" t="s">
        <v>11</v>
      </c>
      <c r="D69" s="32">
        <v>3</v>
      </c>
      <c r="E69" s="32">
        <v>1.1000000000000001</v>
      </c>
      <c r="F69" s="71">
        <f t="shared" si="1"/>
        <v>36.666666666666671</v>
      </c>
      <c r="G69" s="32">
        <v>-1</v>
      </c>
      <c r="H69" s="35"/>
    </row>
    <row r="70" ht="51.75" customHeight="1">
      <c r="B70" s="16" t="s">
        <v>168</v>
      </c>
      <c r="C70" s="32" t="s">
        <v>11</v>
      </c>
      <c r="D70" s="32">
        <v>3</v>
      </c>
      <c r="E70" s="32">
        <v>11.6</v>
      </c>
      <c r="F70" s="71">
        <f t="shared" si="1"/>
        <v>386.66666666666669</v>
      </c>
      <c r="G70" s="32">
        <v>1</v>
      </c>
      <c r="H70" s="35"/>
    </row>
    <row r="71" ht="45.75" customHeight="1">
      <c r="B71" s="16" t="s">
        <v>169</v>
      </c>
      <c r="C71" s="32" t="s">
        <v>11</v>
      </c>
      <c r="D71" s="32">
        <v>3</v>
      </c>
      <c r="E71" s="32">
        <v>17.300000000000001</v>
      </c>
      <c r="F71" s="71">
        <f t="shared" si="1"/>
        <v>576.66666666666663</v>
      </c>
      <c r="G71" s="32">
        <v>1</v>
      </c>
      <c r="H71" s="35"/>
    </row>
    <row r="72" ht="17.25" customHeight="1">
      <c r="B72" s="44" t="s">
        <v>18</v>
      </c>
      <c r="C72" s="45"/>
      <c r="D72" s="45"/>
      <c r="E72" s="45"/>
      <c r="F72" s="46"/>
      <c r="G72" s="45">
        <f>G69+G70+G71</f>
        <v>1</v>
      </c>
      <c r="H72" s="35"/>
    </row>
    <row r="73" ht="17.25" customHeight="1">
      <c r="A73" s="35">
        <v>12</v>
      </c>
      <c r="B73" s="41" t="s">
        <v>170</v>
      </c>
      <c r="C73" s="47"/>
      <c r="D73" s="47"/>
      <c r="E73" s="47"/>
      <c r="F73" s="47"/>
      <c r="G73" s="48"/>
      <c r="H73" s="35"/>
    </row>
    <row r="74" ht="68.25" customHeight="1">
      <c r="B74" s="16" t="s">
        <v>171</v>
      </c>
      <c r="C74" s="32" t="s">
        <v>11</v>
      </c>
      <c r="D74" s="32">
        <v>5</v>
      </c>
      <c r="E74" s="32">
        <v>2.7999999999999998</v>
      </c>
      <c r="F74" s="71">
        <f t="shared" si="1"/>
        <v>55.999999999999993</v>
      </c>
      <c r="G74" s="32">
        <v>-1</v>
      </c>
      <c r="H74" s="35"/>
    </row>
    <row r="75" ht="55.5" customHeight="1">
      <c r="A75" s="80"/>
      <c r="B75" s="16" t="s">
        <v>172</v>
      </c>
      <c r="C75" s="32" t="s">
        <v>11</v>
      </c>
      <c r="D75" s="32">
        <v>10</v>
      </c>
      <c r="E75" s="32">
        <v>8.0999999999999996</v>
      </c>
      <c r="F75" s="71">
        <f t="shared" si="1"/>
        <v>81</v>
      </c>
      <c r="G75" s="32">
        <v>-1</v>
      </c>
      <c r="H75" s="81"/>
    </row>
    <row r="76" ht="55.5" customHeight="1">
      <c r="A76" s="35"/>
      <c r="B76" s="16" t="s">
        <v>173</v>
      </c>
      <c r="C76" s="32" t="s">
        <v>157</v>
      </c>
      <c r="D76" s="32">
        <v>10</v>
      </c>
      <c r="E76" s="32">
        <v>9.1999999999999993</v>
      </c>
      <c r="F76" s="71">
        <f t="shared" si="1"/>
        <v>92</v>
      </c>
      <c r="G76" s="32">
        <v>-1</v>
      </c>
      <c r="H76" s="35"/>
    </row>
    <row r="77" ht="17.25" customHeight="1">
      <c r="A77" s="35">
        <v>13</v>
      </c>
      <c r="B77" s="41" t="s">
        <v>174</v>
      </c>
      <c r="C77" s="47"/>
      <c r="D77" s="47"/>
      <c r="E77" s="47"/>
      <c r="F77" s="47"/>
      <c r="G77" s="48"/>
      <c r="H77" s="35"/>
    </row>
    <row r="78" ht="48.75" customHeight="1">
      <c r="B78" s="16" t="s">
        <v>175</v>
      </c>
      <c r="C78" s="32" t="s">
        <v>11</v>
      </c>
      <c r="D78" s="32">
        <v>55</v>
      </c>
      <c r="E78" s="79">
        <v>43</v>
      </c>
      <c r="F78" s="39">
        <f t="shared" si="1"/>
        <v>78.181818181818187</v>
      </c>
      <c r="G78" s="32">
        <v>-1</v>
      </c>
      <c r="H78" s="35"/>
    </row>
    <row r="79" ht="48.75" customHeight="1">
      <c r="B79" s="16" t="s">
        <v>176</v>
      </c>
      <c r="C79" s="32" t="s">
        <v>11</v>
      </c>
      <c r="D79" s="32">
        <v>55</v>
      </c>
      <c r="E79" s="79">
        <v>13</v>
      </c>
      <c r="F79" s="39">
        <f t="shared" si="1"/>
        <v>23.636363636363637</v>
      </c>
      <c r="G79" s="32">
        <v>-1</v>
      </c>
      <c r="H79" s="35"/>
    </row>
    <row r="80" ht="17.25" customHeight="1">
      <c r="B80" s="44" t="s">
        <v>18</v>
      </c>
      <c r="C80" s="45"/>
      <c r="D80" s="45"/>
      <c r="E80" s="45"/>
      <c r="F80" s="46"/>
      <c r="G80" s="45">
        <v>-2</v>
      </c>
      <c r="H80" s="35"/>
    </row>
    <row r="81" ht="18.75" customHeight="1">
      <c r="A81" s="35">
        <v>14</v>
      </c>
      <c r="B81" s="41" t="s">
        <v>177</v>
      </c>
      <c r="C81" s="47"/>
      <c r="D81" s="47"/>
      <c r="E81" s="47"/>
      <c r="F81" s="47"/>
      <c r="G81" s="48"/>
      <c r="H81" s="35"/>
    </row>
    <row r="82" ht="49.5" customHeight="1">
      <c r="A82" s="35"/>
      <c r="B82" s="16" t="s">
        <v>178</v>
      </c>
      <c r="C82" s="32" t="s">
        <v>11</v>
      </c>
      <c r="D82" s="32">
        <v>3</v>
      </c>
      <c r="E82" s="32">
        <v>-5</v>
      </c>
      <c r="F82" s="39">
        <f t="shared" si="1"/>
        <v>-166.66666666666669</v>
      </c>
      <c r="G82" s="32">
        <v>-1</v>
      </c>
      <c r="H82" s="35"/>
    </row>
    <row r="83" ht="49.5" customHeight="1">
      <c r="B83" s="16" t="s">
        <v>179</v>
      </c>
      <c r="C83" s="32" t="s">
        <v>11</v>
      </c>
      <c r="D83" s="32">
        <v>3</v>
      </c>
      <c r="E83" s="32">
        <v>-3</v>
      </c>
      <c r="F83" s="39" t="e">
        <f>E83/#REF!*100</f>
        <v>#REF!</v>
      </c>
      <c r="G83" s="32">
        <v>-1</v>
      </c>
      <c r="H83" s="35"/>
    </row>
    <row r="84" ht="18.75" hidden="1" customHeight="1">
      <c r="A84" s="38"/>
      <c r="B84" s="65" t="s">
        <v>180</v>
      </c>
      <c r="C84" s="82"/>
      <c r="D84" s="82"/>
      <c r="E84" s="82"/>
      <c r="F84" s="82"/>
      <c r="G84" s="82"/>
      <c r="H84" s="35"/>
    </row>
    <row r="85" ht="31.5" hidden="1" customHeight="1">
      <c r="B85" s="16" t="s">
        <v>181</v>
      </c>
      <c r="C85" s="32" t="s">
        <v>11</v>
      </c>
      <c r="D85" s="32">
        <v>0.20000000000000001</v>
      </c>
      <c r="E85" s="32">
        <v>0</v>
      </c>
      <c r="F85" s="39" t="e">
        <f>E85/#REF!*100</f>
        <v>#REF!</v>
      </c>
      <c r="G85" s="32">
        <v>-1</v>
      </c>
      <c r="H85" s="35"/>
    </row>
    <row r="86" ht="49.5" hidden="1" customHeight="1">
      <c r="B86" s="16" t="s">
        <v>182</v>
      </c>
      <c r="C86" s="32" t="s">
        <v>11</v>
      </c>
      <c r="D86" s="32">
        <v>0.20000000000000001</v>
      </c>
      <c r="E86" s="32">
        <v>2.5</v>
      </c>
      <c r="F86" s="39" t="e">
        <f>E86/#REF!*100</f>
        <v>#REF!</v>
      </c>
      <c r="G86" s="32">
        <v>1</v>
      </c>
      <c r="H86" s="35"/>
    </row>
    <row r="87" ht="30" hidden="1" customHeight="1">
      <c r="B87" s="16" t="s">
        <v>183</v>
      </c>
      <c r="C87" s="32" t="s">
        <v>11</v>
      </c>
      <c r="D87" s="32">
        <v>0.20000000000000001</v>
      </c>
      <c r="E87" s="32">
        <v>1</v>
      </c>
      <c r="F87" s="39" t="e">
        <f>E87/#REF!*100</f>
        <v>#REF!</v>
      </c>
      <c r="G87" s="32">
        <v>0</v>
      </c>
      <c r="H87" s="35"/>
    </row>
    <row r="88" ht="49.5" hidden="1" customHeight="1">
      <c r="B88" s="16" t="s">
        <v>184</v>
      </c>
      <c r="C88" s="32" t="s">
        <v>11</v>
      </c>
      <c r="D88" s="32">
        <v>0.20000000000000001</v>
      </c>
      <c r="E88" s="32">
        <v>0.69999999999999996</v>
      </c>
      <c r="F88" s="39">
        <v>107</v>
      </c>
      <c r="G88" s="32">
        <v>1</v>
      </c>
      <c r="H88" s="35"/>
    </row>
    <row r="89" ht="30" hidden="1" customHeight="1">
      <c r="B89" s="16" t="s">
        <v>185</v>
      </c>
      <c r="C89" s="32" t="s">
        <v>11</v>
      </c>
      <c r="D89" s="32">
        <v>0.20000000000000001</v>
      </c>
      <c r="E89" s="32">
        <v>1</v>
      </c>
      <c r="F89" s="39" t="e">
        <f>E89/#REF!*100</f>
        <v>#REF!</v>
      </c>
      <c r="G89" s="32">
        <v>0</v>
      </c>
      <c r="H89" s="35"/>
    </row>
    <row r="90" ht="44.25" hidden="1" customHeight="1">
      <c r="B90" s="16" t="s">
        <v>186</v>
      </c>
      <c r="C90" s="32" t="s">
        <v>11</v>
      </c>
      <c r="D90" s="32">
        <v>0.20000000000000001</v>
      </c>
      <c r="E90" s="32">
        <v>0</v>
      </c>
      <c r="F90" s="39" t="e">
        <f>E90/#REF!*100</f>
        <v>#REF!</v>
      </c>
      <c r="G90" s="32">
        <v>0</v>
      </c>
      <c r="H90" s="35"/>
    </row>
    <row r="91" ht="18.75" hidden="1" customHeight="1">
      <c r="A91" s="38"/>
      <c r="B91" s="65" t="s">
        <v>187</v>
      </c>
      <c r="C91" s="82"/>
      <c r="D91" s="82"/>
      <c r="E91" s="82"/>
      <c r="F91" s="82"/>
      <c r="G91" s="82"/>
      <c r="H91" s="35"/>
    </row>
    <row r="92" ht="47.25" hidden="1" customHeight="1">
      <c r="B92" s="16" t="s">
        <v>188</v>
      </c>
      <c r="C92" s="32" t="s">
        <v>11</v>
      </c>
      <c r="D92" s="32">
        <v>2</v>
      </c>
      <c r="E92" s="32">
        <v>0</v>
      </c>
      <c r="F92" s="39" t="e">
        <f>E92/#REF!*100</f>
        <v>#REF!</v>
      </c>
      <c r="G92" s="32">
        <v>0</v>
      </c>
      <c r="H92" s="35"/>
    </row>
    <row r="93" ht="60.75" hidden="1" customHeight="1">
      <c r="B93" s="16" t="s">
        <v>189</v>
      </c>
      <c r="C93" s="32" t="s">
        <v>11</v>
      </c>
      <c r="D93" s="32">
        <v>2</v>
      </c>
      <c r="E93" s="32">
        <v>30</v>
      </c>
      <c r="F93" s="39" t="e">
        <f>E93/#REF!*100</f>
        <v>#REF!</v>
      </c>
      <c r="G93" s="32">
        <v>1</v>
      </c>
      <c r="H93" s="35"/>
    </row>
    <row r="94" ht="50.25" hidden="1" customHeight="1">
      <c r="B94" s="16" t="s">
        <v>190</v>
      </c>
      <c r="C94" s="32" t="s">
        <v>11</v>
      </c>
      <c r="D94" s="32">
        <v>2</v>
      </c>
      <c r="E94" s="32">
        <v>0</v>
      </c>
      <c r="F94" s="39">
        <v>0</v>
      </c>
      <c r="G94" s="32">
        <v>0</v>
      </c>
      <c r="H94" s="35"/>
    </row>
    <row r="95" ht="17.25" customHeight="1">
      <c r="B95" s="44" t="s">
        <v>18</v>
      </c>
      <c r="C95" s="45"/>
      <c r="D95" s="45"/>
      <c r="E95" s="45"/>
      <c r="F95" s="46"/>
      <c r="G95" s="45">
        <f>G82+G83</f>
        <v>-2</v>
      </c>
      <c r="H95" s="35"/>
    </row>
    <row r="96" s="40" customFormat="1" ht="28.5" customHeight="1">
      <c r="A96" s="35">
        <v>15</v>
      </c>
      <c r="B96" s="41" t="s">
        <v>191</v>
      </c>
      <c r="C96" s="42"/>
      <c r="D96" s="42"/>
      <c r="E96" s="42"/>
      <c r="F96" s="42"/>
      <c r="G96" s="43"/>
      <c r="H96" s="40"/>
    </row>
    <row r="97" s="40" customFormat="1" ht="27.75" customHeight="1">
      <c r="A97" s="35"/>
      <c r="B97" s="16" t="s">
        <v>192</v>
      </c>
      <c r="C97" s="32" t="s">
        <v>14</v>
      </c>
      <c r="D97" s="32" t="s">
        <v>193</v>
      </c>
      <c r="E97" s="32">
        <v>0</v>
      </c>
      <c r="F97" s="39">
        <v>100</v>
      </c>
      <c r="G97" s="32">
        <v>0</v>
      </c>
      <c r="H97" s="40"/>
    </row>
    <row r="98" s="40" customFormat="1" ht="73.5" customHeight="1">
      <c r="A98" s="35"/>
      <c r="B98" s="16" t="s">
        <v>194</v>
      </c>
      <c r="C98" s="32" t="s">
        <v>14</v>
      </c>
      <c r="D98" s="32" t="s">
        <v>193</v>
      </c>
      <c r="E98" s="32">
        <v>0</v>
      </c>
      <c r="F98" s="39">
        <v>100</v>
      </c>
      <c r="G98" s="32">
        <v>0</v>
      </c>
      <c r="H98" s="40"/>
    </row>
    <row r="99" s="40" customFormat="1" ht="17.25" customHeight="1">
      <c r="A99" s="35"/>
      <c r="B99" s="44" t="s">
        <v>18</v>
      </c>
      <c r="C99" s="45"/>
      <c r="D99" s="45"/>
      <c r="E99" s="45"/>
      <c r="F99" s="46"/>
      <c r="G99" s="45">
        <f>G97</f>
        <v>0</v>
      </c>
      <c r="H99" s="40"/>
    </row>
    <row r="100" s="40" customFormat="1" ht="32.25" customHeight="1">
      <c r="A100" s="35">
        <v>16</v>
      </c>
      <c r="B100" s="41" t="s">
        <v>195</v>
      </c>
      <c r="C100" s="42"/>
      <c r="D100" s="42"/>
      <c r="E100" s="42"/>
      <c r="F100" s="42"/>
      <c r="G100" s="43"/>
      <c r="H100" s="40"/>
    </row>
    <row r="101" s="40" customFormat="1" ht="18" customHeight="1">
      <c r="A101" s="35"/>
      <c r="B101" s="21" t="s">
        <v>196</v>
      </c>
      <c r="C101" s="83"/>
      <c r="D101" s="83"/>
      <c r="E101" s="83"/>
      <c r="F101" s="83"/>
      <c r="G101" s="84"/>
      <c r="H101" s="40"/>
    </row>
    <row r="102" ht="31.5" customHeight="1">
      <c r="B102" s="16" t="s">
        <v>197</v>
      </c>
      <c r="C102" s="32" t="s">
        <v>157</v>
      </c>
      <c r="D102" s="32">
        <v>100</v>
      </c>
      <c r="E102" s="32">
        <v>100</v>
      </c>
      <c r="F102" s="39">
        <f>E102/D102*100</f>
        <v>100</v>
      </c>
      <c r="G102" s="32">
        <v>0</v>
      </c>
      <c r="H102" s="35"/>
    </row>
    <row r="103" ht="33" customHeight="1">
      <c r="B103" s="16" t="s">
        <v>198</v>
      </c>
      <c r="C103" s="32" t="s">
        <v>157</v>
      </c>
      <c r="D103" s="32">
        <v>3.2999999999999998</v>
      </c>
      <c r="E103" s="67" t="s">
        <v>199</v>
      </c>
      <c r="F103" s="39" t="s">
        <v>200</v>
      </c>
      <c r="G103" s="32" t="s">
        <v>200</v>
      </c>
      <c r="H103" s="35"/>
    </row>
    <row r="104" ht="58.5" customHeight="1">
      <c r="B104" s="16" t="s">
        <v>201</v>
      </c>
      <c r="C104" s="32" t="s">
        <v>157</v>
      </c>
      <c r="D104" s="32">
        <v>100</v>
      </c>
      <c r="E104" s="32">
        <v>100</v>
      </c>
      <c r="F104" s="39">
        <f t="shared" ref="F104:F144" si="2">E104/D104*100</f>
        <v>100</v>
      </c>
      <c r="G104" s="32">
        <v>0</v>
      </c>
      <c r="H104" s="35"/>
    </row>
    <row r="105" ht="58.5" customHeight="1">
      <c r="B105" s="16" t="s">
        <v>202</v>
      </c>
      <c r="C105" s="32" t="s">
        <v>157</v>
      </c>
      <c r="D105" s="32">
        <v>100</v>
      </c>
      <c r="E105" s="32">
        <v>100</v>
      </c>
      <c r="F105" s="39">
        <f t="shared" si="2"/>
        <v>100</v>
      </c>
      <c r="G105" s="32">
        <v>0</v>
      </c>
      <c r="H105" s="35"/>
    </row>
    <row r="106" ht="42" customHeight="1">
      <c r="B106" s="49" t="s">
        <v>203</v>
      </c>
      <c r="C106" s="85" t="s">
        <v>204</v>
      </c>
      <c r="D106" s="32">
        <v>0.64000000000000001</v>
      </c>
      <c r="E106" s="32">
        <v>7.9000000000000001e-002</v>
      </c>
      <c r="F106" s="39">
        <f t="shared" si="2"/>
        <v>12.34375</v>
      </c>
      <c r="G106" s="32">
        <v>1</v>
      </c>
      <c r="H106" s="35"/>
    </row>
    <row r="107" ht="17.25" customHeight="1">
      <c r="B107" s="16" t="s">
        <v>205</v>
      </c>
      <c r="C107" s="32" t="s">
        <v>157</v>
      </c>
      <c r="D107" s="32">
        <v>70</v>
      </c>
      <c r="E107" s="32">
        <v>66.129999999999995</v>
      </c>
      <c r="F107" s="39">
        <f t="shared" si="2"/>
        <v>94.471428571428561</v>
      </c>
      <c r="G107" s="32">
        <v>1</v>
      </c>
      <c r="H107" s="35"/>
    </row>
    <row r="108" ht="37.5" customHeight="1">
      <c r="B108" s="49" t="s">
        <v>206</v>
      </c>
      <c r="C108" s="32" t="s">
        <v>157</v>
      </c>
      <c r="D108" s="32" t="s">
        <v>207</v>
      </c>
      <c r="E108" s="67" t="s">
        <v>199</v>
      </c>
      <c r="F108" s="39" t="s">
        <v>200</v>
      </c>
      <c r="G108" s="32" t="s">
        <v>200</v>
      </c>
      <c r="H108" s="35"/>
    </row>
    <row r="109" ht="17.25" customHeight="1">
      <c r="B109" s="16" t="s">
        <v>208</v>
      </c>
      <c r="C109" s="32" t="s">
        <v>157</v>
      </c>
      <c r="D109" s="32">
        <v>6.5</v>
      </c>
      <c r="E109" s="32">
        <v>3.3999999999999999</v>
      </c>
      <c r="F109" s="39">
        <f t="shared" si="2"/>
        <v>52.307692307692314</v>
      </c>
      <c r="G109" s="32">
        <v>1</v>
      </c>
      <c r="H109" s="35"/>
    </row>
    <row r="110" ht="17.25" customHeight="1">
      <c r="B110" s="16" t="s">
        <v>209</v>
      </c>
      <c r="C110" s="67" t="s">
        <v>210</v>
      </c>
      <c r="D110" s="32">
        <v>45.340000000000003</v>
      </c>
      <c r="E110" s="32">
        <v>44.640000000000001</v>
      </c>
      <c r="F110" s="39">
        <f t="shared" si="2"/>
        <v>98.456109395677103</v>
      </c>
      <c r="G110" s="32">
        <v>1</v>
      </c>
      <c r="H110" s="35"/>
    </row>
    <row r="111" ht="28.5" customHeight="1">
      <c r="B111" s="16" t="s">
        <v>197</v>
      </c>
      <c r="C111" s="32" t="s">
        <v>157</v>
      </c>
      <c r="D111" s="32">
        <v>100</v>
      </c>
      <c r="E111" s="32">
        <v>100</v>
      </c>
      <c r="F111" s="39">
        <f t="shared" si="2"/>
        <v>100</v>
      </c>
      <c r="G111" s="32">
        <v>0</v>
      </c>
      <c r="H111" s="35"/>
    </row>
    <row r="112" ht="22.5" customHeight="1">
      <c r="B112" s="21" t="s">
        <v>211</v>
      </c>
      <c r="C112" s="86"/>
      <c r="D112" s="86"/>
      <c r="E112" s="86"/>
      <c r="F112" s="86"/>
      <c r="G112" s="87"/>
      <c r="H112" s="35"/>
    </row>
    <row r="113" ht="30" customHeight="1">
      <c r="B113" s="70" t="s">
        <v>212</v>
      </c>
      <c r="C113" s="32" t="s">
        <v>157</v>
      </c>
      <c r="D113" s="32">
        <v>4.9000000000000004</v>
      </c>
      <c r="E113" s="67" t="s">
        <v>199</v>
      </c>
      <c r="F113" s="39" t="s">
        <v>200</v>
      </c>
      <c r="G113" s="32"/>
      <c r="H113" s="35"/>
    </row>
    <row r="114" ht="30" customHeight="1">
      <c r="B114" s="70" t="s">
        <v>213</v>
      </c>
      <c r="C114" s="32" t="s">
        <v>214</v>
      </c>
      <c r="D114" s="32">
        <v>42.134</v>
      </c>
      <c r="E114" s="32">
        <v>81.779830000000004</v>
      </c>
      <c r="F114" s="39">
        <f t="shared" si="2"/>
        <v>194.09462666729956</v>
      </c>
      <c r="G114" s="32">
        <v>-1</v>
      </c>
      <c r="H114" s="35"/>
    </row>
    <row r="115" ht="20.25" customHeight="1">
      <c r="B115" s="70" t="s">
        <v>215</v>
      </c>
      <c r="C115" s="32" t="s">
        <v>216</v>
      </c>
      <c r="D115" s="32">
        <v>20.93</v>
      </c>
      <c r="E115" s="32">
        <v>37.585000000000001</v>
      </c>
      <c r="F115" s="39">
        <f t="shared" si="2"/>
        <v>179.57477305303394</v>
      </c>
      <c r="G115" s="32">
        <v>-1</v>
      </c>
      <c r="H115" s="35"/>
    </row>
    <row r="116" ht="21" customHeight="1">
      <c r="B116" s="70" t="s">
        <v>217</v>
      </c>
      <c r="C116" s="32" t="s">
        <v>218</v>
      </c>
      <c r="D116" s="32">
        <v>24</v>
      </c>
      <c r="E116" s="32">
        <v>24</v>
      </c>
      <c r="F116" s="39">
        <f t="shared" si="2"/>
        <v>100</v>
      </c>
      <c r="G116" s="32">
        <v>0</v>
      </c>
      <c r="H116" s="35"/>
    </row>
    <row r="117" ht="43.5" customHeight="1">
      <c r="B117" s="70" t="s">
        <v>219</v>
      </c>
      <c r="C117" s="32" t="s">
        <v>157</v>
      </c>
      <c r="D117" s="32">
        <v>50</v>
      </c>
      <c r="E117" s="32">
        <v>38.93</v>
      </c>
      <c r="F117" s="39">
        <f t="shared" si="2"/>
        <v>77.859999999999999</v>
      </c>
      <c r="G117" s="32">
        <v>-1</v>
      </c>
      <c r="H117" s="35"/>
    </row>
    <row r="118" ht="43.5" customHeight="1">
      <c r="B118" s="70" t="s">
        <v>220</v>
      </c>
      <c r="C118" s="32" t="s">
        <v>157</v>
      </c>
      <c r="D118" s="32">
        <v>70</v>
      </c>
      <c r="E118" s="32">
        <v>76</v>
      </c>
      <c r="F118" s="39">
        <f t="shared" si="2"/>
        <v>108.57142857142857</v>
      </c>
      <c r="G118" s="32">
        <v>1</v>
      </c>
      <c r="H118" s="35"/>
    </row>
    <row r="119" ht="33" customHeight="1">
      <c r="B119" s="70" t="s">
        <v>221</v>
      </c>
      <c r="C119" s="32" t="s">
        <v>157</v>
      </c>
      <c r="D119" s="32">
        <v>13.6</v>
      </c>
      <c r="E119" s="32">
        <v>6.8230000000000004</v>
      </c>
      <c r="F119" s="39">
        <f t="shared" si="2"/>
        <v>50.169117647058826</v>
      </c>
      <c r="G119" s="32">
        <v>1</v>
      </c>
      <c r="H119" s="35"/>
    </row>
    <row r="120" ht="19.5" customHeight="1">
      <c r="B120" s="70" t="s">
        <v>222</v>
      </c>
      <c r="C120" s="32" t="s">
        <v>223</v>
      </c>
      <c r="D120" s="32">
        <v>169</v>
      </c>
      <c r="E120" s="32">
        <v>204.5</v>
      </c>
      <c r="F120" s="39">
        <f t="shared" si="2"/>
        <v>121.00591715976333</v>
      </c>
      <c r="G120" s="32">
        <v>-1</v>
      </c>
      <c r="H120" s="35"/>
    </row>
    <row r="121" ht="19.5" customHeight="1">
      <c r="B121" s="21" t="s">
        <v>224</v>
      </c>
      <c r="C121" s="86"/>
      <c r="D121" s="86"/>
      <c r="E121" s="86"/>
      <c r="F121" s="86"/>
      <c r="G121" s="87"/>
      <c r="H121" s="35"/>
    </row>
    <row r="122" ht="32.25" customHeight="1">
      <c r="B122" s="70" t="s">
        <v>225</v>
      </c>
      <c r="C122" s="32" t="s">
        <v>157</v>
      </c>
      <c r="D122" s="32">
        <v>0.45000000000000001</v>
      </c>
      <c r="E122" s="67" t="s">
        <v>199</v>
      </c>
      <c r="F122" s="39" t="s">
        <v>200</v>
      </c>
      <c r="G122" s="32" t="s">
        <v>200</v>
      </c>
      <c r="H122" s="35"/>
    </row>
    <row r="123" ht="21.75" customHeight="1">
      <c r="B123" s="70" t="s">
        <v>226</v>
      </c>
      <c r="C123" s="32" t="s">
        <v>227</v>
      </c>
      <c r="D123" s="32">
        <v>1014</v>
      </c>
      <c r="E123" s="32">
        <v>279.10700000000003</v>
      </c>
      <c r="F123" s="39">
        <f t="shared" si="2"/>
        <v>27.525345167652866</v>
      </c>
      <c r="G123" s="32">
        <v>1</v>
      </c>
      <c r="H123" s="35"/>
    </row>
    <row r="124" ht="33.75" customHeight="1">
      <c r="B124" s="70" t="s">
        <v>228</v>
      </c>
      <c r="C124" s="32" t="s">
        <v>157</v>
      </c>
      <c r="D124" s="32">
        <v>70</v>
      </c>
      <c r="E124" s="32">
        <v>24</v>
      </c>
      <c r="F124" s="39">
        <f t="shared" si="2"/>
        <v>34.285714285714285</v>
      </c>
      <c r="G124" s="32">
        <v>-1</v>
      </c>
      <c r="H124" s="35"/>
    </row>
    <row r="125" ht="37.5" customHeight="1">
      <c r="B125" s="70" t="s">
        <v>229</v>
      </c>
      <c r="C125" s="32" t="s">
        <v>230</v>
      </c>
      <c r="D125" s="88" t="s">
        <v>231</v>
      </c>
      <c r="E125" s="32">
        <v>2.54</v>
      </c>
      <c r="F125" s="39" t="s">
        <v>200</v>
      </c>
      <c r="G125" s="32" t="s">
        <v>200</v>
      </c>
      <c r="H125" s="35"/>
    </row>
    <row r="126" ht="40.5" customHeight="1">
      <c r="B126" s="70" t="s">
        <v>205</v>
      </c>
      <c r="C126" s="32" t="s">
        <v>157</v>
      </c>
      <c r="D126" s="88" t="s">
        <v>231</v>
      </c>
      <c r="E126" s="32">
        <v>58</v>
      </c>
      <c r="F126" s="39" t="s">
        <v>200</v>
      </c>
      <c r="G126" s="39" t="s">
        <v>200</v>
      </c>
      <c r="H126" s="35"/>
    </row>
    <row r="127" ht="42.75" customHeight="1">
      <c r="B127" s="70" t="s">
        <v>232</v>
      </c>
      <c r="C127" s="32" t="s">
        <v>157</v>
      </c>
      <c r="D127" s="88" t="s">
        <v>231</v>
      </c>
      <c r="E127" s="32">
        <v>29.030999999999999</v>
      </c>
      <c r="F127" s="39" t="s">
        <v>200</v>
      </c>
      <c r="G127" s="39" t="s">
        <v>200</v>
      </c>
      <c r="H127" s="35"/>
    </row>
    <row r="128" ht="39" customHeight="1">
      <c r="B128" s="70" t="s">
        <v>233</v>
      </c>
      <c r="C128" s="32" t="s">
        <v>234</v>
      </c>
      <c r="D128" s="88" t="s">
        <v>231</v>
      </c>
      <c r="E128" s="32">
        <v>2.8500000000000001</v>
      </c>
      <c r="F128" s="39" t="s">
        <v>200</v>
      </c>
      <c r="G128" s="39" t="s">
        <v>200</v>
      </c>
      <c r="H128" s="35"/>
    </row>
    <row r="129" ht="44.25" customHeight="1">
      <c r="B129" s="70" t="s">
        <v>206</v>
      </c>
      <c r="C129" s="32" t="s">
        <v>157</v>
      </c>
      <c r="D129" s="88" t="s">
        <v>231</v>
      </c>
      <c r="E129" s="32">
        <v>16.329999999999998</v>
      </c>
      <c r="F129" s="39" t="s">
        <v>200</v>
      </c>
      <c r="G129" s="39" t="s">
        <v>200</v>
      </c>
      <c r="H129" s="35"/>
    </row>
    <row r="130" ht="19.5" customHeight="1">
      <c r="B130" s="21" t="s">
        <v>235</v>
      </c>
      <c r="C130" s="86"/>
      <c r="D130" s="86"/>
      <c r="E130" s="86"/>
      <c r="F130" s="86"/>
      <c r="G130" s="87"/>
      <c r="H130" s="35"/>
    </row>
    <row r="131" ht="45" customHeight="1">
      <c r="B131" s="70" t="s">
        <v>236</v>
      </c>
      <c r="C131" s="32" t="s">
        <v>157</v>
      </c>
      <c r="D131" s="88" t="s">
        <v>231</v>
      </c>
      <c r="E131" s="67" t="s">
        <v>199</v>
      </c>
      <c r="F131" s="39" t="s">
        <v>200</v>
      </c>
      <c r="G131" s="39" t="s">
        <v>200</v>
      </c>
      <c r="H131" s="35"/>
    </row>
    <row r="132" ht="46.5" customHeight="1">
      <c r="B132" s="70" t="s">
        <v>237</v>
      </c>
      <c r="C132" s="32" t="s">
        <v>238</v>
      </c>
      <c r="D132" s="88" t="s">
        <v>231</v>
      </c>
      <c r="E132" s="67">
        <v>173.78299999999999</v>
      </c>
      <c r="F132" s="39" t="s">
        <v>200</v>
      </c>
      <c r="G132" s="39" t="s">
        <v>200</v>
      </c>
      <c r="H132" s="35"/>
    </row>
    <row r="133" ht="42" customHeight="1">
      <c r="B133" s="70" t="s">
        <v>215</v>
      </c>
      <c r="C133" s="32" t="s">
        <v>239</v>
      </c>
      <c r="D133" s="88" t="s">
        <v>231</v>
      </c>
      <c r="E133" s="67" t="s">
        <v>199</v>
      </c>
      <c r="F133" s="39" t="s">
        <v>200</v>
      </c>
      <c r="G133" s="39" t="s">
        <v>200</v>
      </c>
      <c r="H133" s="35"/>
    </row>
    <row r="134" ht="42" customHeight="1">
      <c r="B134" s="70" t="s">
        <v>240</v>
      </c>
      <c r="C134" s="32" t="s">
        <v>239</v>
      </c>
      <c r="D134" s="88" t="s">
        <v>231</v>
      </c>
      <c r="E134" s="67">
        <v>1.0700000000000001</v>
      </c>
      <c r="F134" s="39" t="s">
        <v>200</v>
      </c>
      <c r="G134" s="39" t="s">
        <v>200</v>
      </c>
      <c r="H134" s="35"/>
    </row>
    <row r="135" ht="42" customHeight="1">
      <c r="B135" s="70" t="s">
        <v>229</v>
      </c>
      <c r="C135" s="32" t="s">
        <v>24</v>
      </c>
      <c r="D135" s="88" t="s">
        <v>231</v>
      </c>
      <c r="E135" s="67">
        <v>12.07</v>
      </c>
      <c r="F135" s="39" t="s">
        <v>200</v>
      </c>
      <c r="G135" s="39" t="s">
        <v>200</v>
      </c>
      <c r="H135" s="35"/>
    </row>
    <row r="136" ht="42" customHeight="1">
      <c r="B136" s="70" t="s">
        <v>205</v>
      </c>
      <c r="C136" s="32" t="s">
        <v>157</v>
      </c>
      <c r="D136" s="88" t="s">
        <v>231</v>
      </c>
      <c r="E136" s="67">
        <v>69.799999999999997</v>
      </c>
      <c r="F136" s="39" t="s">
        <v>200</v>
      </c>
      <c r="G136" s="39" t="s">
        <v>200</v>
      </c>
      <c r="H136" s="35"/>
    </row>
    <row r="137" ht="42" customHeight="1">
      <c r="B137" s="70" t="s">
        <v>233</v>
      </c>
      <c r="C137" s="32" t="s">
        <v>241</v>
      </c>
      <c r="D137" s="88" t="s">
        <v>231</v>
      </c>
      <c r="E137" s="67" t="s">
        <v>199</v>
      </c>
      <c r="F137" s="39" t="s">
        <v>200</v>
      </c>
      <c r="G137" s="39" t="s">
        <v>200</v>
      </c>
      <c r="H137" s="35"/>
    </row>
    <row r="138" ht="17.25" customHeight="1">
      <c r="B138" s="44" t="s">
        <v>18</v>
      </c>
      <c r="C138" s="45"/>
      <c r="D138" s="45"/>
      <c r="E138" s="45"/>
      <c r="F138" s="46"/>
      <c r="G138" s="45">
        <f>G102+G104+G105+G106+G107+G109+G110+G114+G115+G116+G117+G118+G119+G120+G123+G124</f>
        <v>2</v>
      </c>
      <c r="H138" s="35"/>
    </row>
    <row r="139" s="40" customFormat="1" ht="32.25" customHeight="1">
      <c r="A139" s="35">
        <v>17</v>
      </c>
      <c r="B139" s="41" t="s">
        <v>242</v>
      </c>
      <c r="C139" s="42"/>
      <c r="D139" s="42"/>
      <c r="E139" s="42"/>
      <c r="F139" s="42"/>
      <c r="G139" s="43"/>
      <c r="H139" s="40"/>
    </row>
    <row r="140" ht="23.25" customHeight="1">
      <c r="B140" s="16" t="s">
        <v>243</v>
      </c>
      <c r="C140" s="32" t="s">
        <v>157</v>
      </c>
      <c r="D140" s="32">
        <v>10</v>
      </c>
      <c r="E140" s="32" t="s">
        <v>244</v>
      </c>
      <c r="F140" s="39" t="s">
        <v>200</v>
      </c>
      <c r="G140" s="32">
        <v>-1</v>
      </c>
      <c r="H140" s="35"/>
    </row>
    <row r="141" ht="17.25" customHeight="1">
      <c r="B141" s="44" t="s">
        <v>18</v>
      </c>
      <c r="C141" s="45"/>
      <c r="D141" s="45"/>
      <c r="E141" s="45"/>
      <c r="F141" s="46"/>
      <c r="G141" s="45">
        <f>G140</f>
        <v>-1</v>
      </c>
      <c r="H141" s="35"/>
    </row>
    <row r="142" s="40" customFormat="1" ht="32.25" customHeight="1">
      <c r="A142" s="35">
        <v>18</v>
      </c>
      <c r="B142" s="41" t="s">
        <v>245</v>
      </c>
      <c r="C142" s="42"/>
      <c r="D142" s="42"/>
      <c r="E142" s="42"/>
      <c r="F142" s="42"/>
      <c r="G142" s="43"/>
      <c r="H142" s="40"/>
    </row>
    <row r="143" ht="31.5" customHeight="1">
      <c r="B143" s="16" t="s">
        <v>246</v>
      </c>
      <c r="C143" s="32" t="s">
        <v>247</v>
      </c>
      <c r="D143" s="32">
        <v>3</v>
      </c>
      <c r="E143" s="32">
        <v>3</v>
      </c>
      <c r="F143" s="39">
        <f t="shared" si="2"/>
        <v>100</v>
      </c>
      <c r="G143" s="32">
        <v>0</v>
      </c>
      <c r="H143" s="35"/>
    </row>
    <row r="144" ht="31.5" customHeight="1">
      <c r="B144" s="16" t="s">
        <v>248</v>
      </c>
      <c r="C144" s="32" t="s">
        <v>249</v>
      </c>
      <c r="D144" s="32">
        <v>150</v>
      </c>
      <c r="E144" s="32">
        <v>123.2</v>
      </c>
      <c r="F144" s="39">
        <f t="shared" si="2"/>
        <v>82.13333333333334</v>
      </c>
      <c r="G144" s="32">
        <v>-1</v>
      </c>
      <c r="H144" s="35"/>
    </row>
    <row r="145" ht="17.25" customHeight="1">
      <c r="B145" s="44" t="s">
        <v>18</v>
      </c>
      <c r="C145" s="45"/>
      <c r="D145" s="45"/>
      <c r="E145" s="45"/>
      <c r="F145" s="46"/>
      <c r="G145" s="45">
        <f>G143+G144</f>
        <v>-1</v>
      </c>
      <c r="H145" s="35"/>
    </row>
    <row r="146" s="40" customFormat="1" ht="32.25" customHeight="1">
      <c r="A146" s="35">
        <v>19</v>
      </c>
      <c r="B146" s="41" t="s">
        <v>250</v>
      </c>
      <c r="C146" s="42"/>
      <c r="D146" s="42"/>
      <c r="E146" s="42"/>
      <c r="F146" s="42"/>
      <c r="G146" s="43"/>
      <c r="H146" s="40"/>
    </row>
    <row r="147" ht="65.25" customHeight="1">
      <c r="B147" s="16" t="s">
        <v>251</v>
      </c>
      <c r="C147" s="32" t="s">
        <v>11</v>
      </c>
      <c r="D147" s="32">
        <v>100</v>
      </c>
      <c r="E147" s="32">
        <v>100</v>
      </c>
      <c r="F147" s="39">
        <v>100</v>
      </c>
      <c r="G147" s="32">
        <v>0</v>
      </c>
      <c r="H147" s="35"/>
    </row>
    <row r="148" ht="60" customHeight="1">
      <c r="B148" s="16" t="s">
        <v>252</v>
      </c>
      <c r="C148" s="32" t="s">
        <v>157</v>
      </c>
      <c r="D148" s="32">
        <v>100</v>
      </c>
      <c r="E148" s="32">
        <v>100</v>
      </c>
      <c r="F148" s="39">
        <v>100</v>
      </c>
      <c r="G148" s="32">
        <v>0</v>
      </c>
      <c r="H148" s="35"/>
    </row>
    <row r="149" ht="90" customHeight="1">
      <c r="B149" s="16" t="s">
        <v>253</v>
      </c>
      <c r="C149" s="32" t="s">
        <v>157</v>
      </c>
      <c r="D149" s="32">
        <v>100</v>
      </c>
      <c r="E149" s="32">
        <v>100</v>
      </c>
      <c r="F149" s="39">
        <v>100</v>
      </c>
      <c r="G149" s="32">
        <v>0</v>
      </c>
      <c r="H149" s="35"/>
    </row>
    <row r="150" ht="78" customHeight="1">
      <c r="B150" s="16" t="s">
        <v>254</v>
      </c>
      <c r="C150" s="32" t="s">
        <v>157</v>
      </c>
      <c r="D150" s="32">
        <v>100</v>
      </c>
      <c r="E150" s="32">
        <v>100</v>
      </c>
      <c r="F150" s="39">
        <v>100</v>
      </c>
      <c r="G150" s="32">
        <v>0</v>
      </c>
      <c r="H150" s="35"/>
    </row>
    <row r="151" ht="60.75" customHeight="1">
      <c r="B151" s="16" t="s">
        <v>255</v>
      </c>
      <c r="C151" s="32" t="s">
        <v>157</v>
      </c>
      <c r="D151" s="32">
        <v>100</v>
      </c>
      <c r="E151" s="32">
        <v>100</v>
      </c>
      <c r="F151" s="39">
        <v>100</v>
      </c>
      <c r="G151" s="32">
        <v>0</v>
      </c>
      <c r="H151" s="35"/>
    </row>
    <row r="152" ht="77.25" customHeight="1">
      <c r="B152" s="16" t="s">
        <v>256</v>
      </c>
      <c r="C152" s="32" t="s">
        <v>157</v>
      </c>
      <c r="D152" s="32">
        <v>15</v>
      </c>
      <c r="E152" s="32">
        <v>25</v>
      </c>
      <c r="F152" s="39" t="e">
        <f>E152/#REF!*100</f>
        <v>#REF!</v>
      </c>
      <c r="G152" s="32">
        <v>1</v>
      </c>
      <c r="H152" s="35"/>
    </row>
    <row r="153" ht="17.25" customHeight="1">
      <c r="B153" s="44" t="s">
        <v>18</v>
      </c>
      <c r="C153" s="45"/>
      <c r="D153" s="45"/>
      <c r="E153" s="45"/>
      <c r="F153" s="46"/>
      <c r="G153" s="45">
        <f>G147+G148+G149+G150+G151+G152</f>
        <v>1</v>
      </c>
      <c r="H153" s="35"/>
    </row>
    <row r="154" s="40" customFormat="1" ht="32.25" customHeight="1">
      <c r="A154" s="35">
        <v>20</v>
      </c>
      <c r="B154" s="89" t="s">
        <v>257</v>
      </c>
      <c r="C154" s="90"/>
      <c r="D154" s="90"/>
      <c r="E154" s="90"/>
      <c r="F154" s="90"/>
      <c r="G154" s="91"/>
      <c r="H154" s="40"/>
    </row>
    <row r="155" ht="117" customHeight="1">
      <c r="B155" s="16" t="s">
        <v>258</v>
      </c>
      <c r="C155" s="32" t="s">
        <v>259</v>
      </c>
      <c r="D155" s="32">
        <v>35714.972000000002</v>
      </c>
      <c r="E155" s="79">
        <v>36203.036999999997</v>
      </c>
      <c r="F155" s="39">
        <f t="shared" ref="F155:F162" si="3">E155/D155*100</f>
        <v>101.36655574026487</v>
      </c>
      <c r="G155" s="32">
        <v>1</v>
      </c>
      <c r="H155" s="35"/>
    </row>
    <row r="156" ht="63" customHeight="1">
      <c r="B156" s="16" t="s">
        <v>260</v>
      </c>
      <c r="C156" s="32" t="s">
        <v>259</v>
      </c>
      <c r="D156" s="32">
        <v>1500</v>
      </c>
      <c r="E156" s="79">
        <v>13031.67</v>
      </c>
      <c r="F156" s="39">
        <f t="shared" si="3"/>
        <v>868.77800000000002</v>
      </c>
      <c r="G156" s="32">
        <v>1</v>
      </c>
      <c r="H156" s="35"/>
    </row>
    <row r="157" ht="29.25" customHeight="1">
      <c r="B157" s="16" t="s">
        <v>261</v>
      </c>
      <c r="C157" s="32" t="s">
        <v>259</v>
      </c>
      <c r="D157" s="32">
        <v>2425.3600000000001</v>
      </c>
      <c r="E157" s="79">
        <v>3267.3099999999999</v>
      </c>
      <c r="F157" s="39">
        <f t="shared" si="3"/>
        <v>134.71443414585875</v>
      </c>
      <c r="G157" s="32">
        <v>1</v>
      </c>
      <c r="H157" s="35"/>
    </row>
    <row r="158" ht="31.5" customHeight="1">
      <c r="B158" s="16" t="s">
        <v>262</v>
      </c>
      <c r="C158" s="32" t="s">
        <v>14</v>
      </c>
      <c r="D158" s="32">
        <v>20</v>
      </c>
      <c r="E158" s="79">
        <v>10</v>
      </c>
      <c r="F158" s="39">
        <f t="shared" si="3"/>
        <v>50</v>
      </c>
      <c r="G158" s="32">
        <v>-1</v>
      </c>
      <c r="H158" s="35"/>
    </row>
    <row r="159" ht="47.25" customHeight="1">
      <c r="B159" s="16" t="s">
        <v>263</v>
      </c>
      <c r="C159" s="32" t="s">
        <v>14</v>
      </c>
      <c r="D159" s="32">
        <v>16</v>
      </c>
      <c r="E159" s="79">
        <v>22</v>
      </c>
      <c r="F159" s="39">
        <f t="shared" si="3"/>
        <v>137.5</v>
      </c>
      <c r="G159" s="32">
        <v>1</v>
      </c>
      <c r="H159" s="35"/>
    </row>
    <row r="160" ht="17.25" customHeight="1">
      <c r="B160" s="44" t="s">
        <v>18</v>
      </c>
      <c r="C160" s="45"/>
      <c r="D160" s="45"/>
      <c r="E160" s="45"/>
      <c r="F160" s="46"/>
      <c r="G160" s="45">
        <f>G155+G156+G157+G158+G159</f>
        <v>3</v>
      </c>
      <c r="H160" s="35"/>
    </row>
    <row r="161" s="40" customFormat="1" ht="32.25" customHeight="1">
      <c r="A161" s="35">
        <v>21</v>
      </c>
      <c r="B161" s="41" t="s">
        <v>264</v>
      </c>
      <c r="C161" s="42"/>
      <c r="D161" s="42"/>
      <c r="E161" s="42"/>
      <c r="F161" s="42"/>
      <c r="G161" s="43"/>
      <c r="H161" s="40"/>
    </row>
    <row r="162" ht="78" customHeight="1">
      <c r="B162" s="16" t="s">
        <v>265</v>
      </c>
      <c r="C162" s="32" t="s">
        <v>14</v>
      </c>
      <c r="D162" s="32">
        <v>6</v>
      </c>
      <c r="E162" s="32">
        <v>21</v>
      </c>
      <c r="F162" s="39">
        <f t="shared" si="3"/>
        <v>350</v>
      </c>
      <c r="G162" s="32">
        <v>1</v>
      </c>
      <c r="H162" s="35"/>
    </row>
    <row r="163" ht="60" customHeight="1">
      <c r="B163" s="16" t="s">
        <v>266</v>
      </c>
      <c r="C163" s="32" t="s">
        <v>14</v>
      </c>
      <c r="D163" s="32">
        <v>3</v>
      </c>
      <c r="E163" s="32">
        <v>3</v>
      </c>
      <c r="F163" s="39" t="e">
        <f>E163/#REF!*100</f>
        <v>#REF!</v>
      </c>
      <c r="G163" s="32">
        <v>0</v>
      </c>
      <c r="H163" s="35"/>
    </row>
    <row r="164" ht="17.25" customHeight="1">
      <c r="B164" s="44" t="s">
        <v>18</v>
      </c>
      <c r="C164" s="45"/>
      <c r="D164" s="45"/>
      <c r="E164" s="45"/>
      <c r="F164" s="46"/>
      <c r="G164" s="45">
        <f>G162+G163</f>
        <v>1</v>
      </c>
      <c r="H164" s="35"/>
    </row>
    <row r="165" s="40" customFormat="1" ht="32.25" customHeight="1">
      <c r="A165" s="35">
        <v>22</v>
      </c>
      <c r="B165" s="41" t="s">
        <v>267</v>
      </c>
      <c r="C165" s="42"/>
      <c r="D165" s="42"/>
      <c r="E165" s="42"/>
      <c r="F165" s="42"/>
      <c r="G165" s="43"/>
      <c r="H165" s="40"/>
    </row>
    <row r="166" ht="78" customHeight="1">
      <c r="B166" s="16" t="s">
        <v>268</v>
      </c>
      <c r="C166" s="32" t="s">
        <v>157</v>
      </c>
      <c r="D166" s="32">
        <v>60</v>
      </c>
      <c r="E166" s="32">
        <v>71.700000000000003</v>
      </c>
      <c r="F166" s="32">
        <f t="shared" ref="F166:F180" si="4">E166/D166*100</f>
        <v>119.5</v>
      </c>
      <c r="G166" s="32">
        <v>1</v>
      </c>
      <c r="H166" s="35"/>
    </row>
    <row r="167" ht="47.25" customHeight="1">
      <c r="B167" s="16" t="s">
        <v>269</v>
      </c>
      <c r="C167" s="32" t="s">
        <v>157</v>
      </c>
      <c r="D167" s="32">
        <v>60</v>
      </c>
      <c r="E167" s="32">
        <v>42</v>
      </c>
      <c r="F167" s="32">
        <f t="shared" si="4"/>
        <v>70</v>
      </c>
      <c r="G167" s="32">
        <v>-1</v>
      </c>
      <c r="H167" s="35"/>
    </row>
    <row r="168" ht="33.75" customHeight="1">
      <c r="B168" s="16" t="s">
        <v>270</v>
      </c>
      <c r="C168" s="32" t="s">
        <v>271</v>
      </c>
      <c r="D168" s="32">
        <v>2.0299999999999998</v>
      </c>
      <c r="E168" s="32">
        <v>8.5</v>
      </c>
      <c r="F168" s="39">
        <f t="shared" si="4"/>
        <v>418.71921182266016</v>
      </c>
      <c r="G168" s="32">
        <v>-1</v>
      </c>
      <c r="H168" s="35"/>
    </row>
    <row r="169" ht="33.75" customHeight="1">
      <c r="B169" s="16" t="s">
        <v>272</v>
      </c>
      <c r="C169" s="32" t="s">
        <v>273</v>
      </c>
      <c r="D169" s="32">
        <v>10.699999999999999</v>
      </c>
      <c r="E169" s="32">
        <v>14.6</v>
      </c>
      <c r="F169" s="39">
        <f t="shared" si="4"/>
        <v>136.44859813084113</v>
      </c>
      <c r="G169" s="32">
        <v>-1</v>
      </c>
      <c r="H169" s="35"/>
    </row>
    <row r="170" ht="33.75" customHeight="1">
      <c r="B170" s="16" t="s">
        <v>274</v>
      </c>
      <c r="C170" s="32" t="s">
        <v>273</v>
      </c>
      <c r="D170" s="32">
        <v>2.7999999999999998</v>
      </c>
      <c r="E170" s="32">
        <v>3.3999999999999999</v>
      </c>
      <c r="F170" s="39">
        <f t="shared" si="4"/>
        <v>121.42857142857144</v>
      </c>
      <c r="G170" s="32">
        <v>-1</v>
      </c>
      <c r="H170" s="35"/>
    </row>
    <row r="171" ht="17.25" customHeight="1">
      <c r="B171" s="44" t="s">
        <v>18</v>
      </c>
      <c r="C171" s="45"/>
      <c r="D171" s="45"/>
      <c r="E171" s="45"/>
      <c r="F171" s="46"/>
      <c r="G171" s="45">
        <f>G166+G167+G168+G169+G170</f>
        <v>-3</v>
      </c>
      <c r="H171" s="35"/>
    </row>
    <row r="172" s="40" customFormat="1" ht="32.25" customHeight="1">
      <c r="A172" s="35">
        <v>23</v>
      </c>
      <c r="B172" s="41" t="s">
        <v>275</v>
      </c>
      <c r="C172" s="42"/>
      <c r="D172" s="42"/>
      <c r="E172" s="42"/>
      <c r="F172" s="42"/>
      <c r="G172" s="43"/>
      <c r="H172" s="40"/>
    </row>
    <row r="173" ht="66" customHeight="1">
      <c r="B173" s="16" t="s">
        <v>276</v>
      </c>
      <c r="C173" s="32" t="s">
        <v>157</v>
      </c>
      <c r="D173" s="32">
        <v>98.599999999999994</v>
      </c>
      <c r="E173" s="32">
        <v>98.700000000000003</v>
      </c>
      <c r="F173" s="39">
        <f t="shared" si="4"/>
        <v>100.10141987829616</v>
      </c>
      <c r="G173" s="32">
        <v>1</v>
      </c>
      <c r="H173" s="35"/>
    </row>
    <row r="174" s="40" customFormat="1" ht="32.25" customHeight="1">
      <c r="A174" s="35">
        <v>24</v>
      </c>
      <c r="B174" s="41" t="s">
        <v>277</v>
      </c>
      <c r="C174" s="42"/>
      <c r="D174" s="42"/>
      <c r="E174" s="42"/>
      <c r="F174" s="42"/>
      <c r="G174" s="43"/>
      <c r="H174" s="40"/>
    </row>
    <row r="175" ht="30.75" customHeight="1">
      <c r="B175" s="16" t="s">
        <v>278</v>
      </c>
      <c r="C175" s="32" t="s">
        <v>157</v>
      </c>
      <c r="D175" s="32">
        <v>6</v>
      </c>
      <c r="E175" s="32">
        <v>7.5999999999999996</v>
      </c>
      <c r="F175" s="39">
        <f t="shared" si="4"/>
        <v>126.66666666666666</v>
      </c>
      <c r="G175" s="32">
        <v>-1</v>
      </c>
      <c r="H175" s="35"/>
    </row>
    <row r="176" ht="30.75" customHeight="1">
      <c r="B176" s="16" t="s">
        <v>279</v>
      </c>
      <c r="C176" s="32" t="s">
        <v>157</v>
      </c>
      <c r="D176" s="32">
        <v>40</v>
      </c>
      <c r="E176" s="32">
        <v>72</v>
      </c>
      <c r="F176" s="39">
        <f t="shared" si="4"/>
        <v>180</v>
      </c>
      <c r="G176" s="32">
        <v>1</v>
      </c>
      <c r="H176" s="35"/>
    </row>
    <row r="177" ht="30.75" customHeight="1">
      <c r="B177" s="16" t="s">
        <v>280</v>
      </c>
      <c r="C177" s="32" t="s">
        <v>157</v>
      </c>
      <c r="D177" s="32">
        <v>31.899999999999999</v>
      </c>
      <c r="E177" s="32">
        <v>43</v>
      </c>
      <c r="F177" s="39">
        <f t="shared" si="4"/>
        <v>134.79623824451411</v>
      </c>
      <c r="G177" s="32">
        <v>1</v>
      </c>
      <c r="H177" s="35"/>
    </row>
    <row r="178" ht="47.25" customHeight="1">
      <c r="B178" s="16" t="s">
        <v>281</v>
      </c>
      <c r="C178" s="32" t="s">
        <v>157</v>
      </c>
      <c r="D178" s="32">
        <v>70</v>
      </c>
      <c r="E178" s="32">
        <v>70</v>
      </c>
      <c r="F178" s="39">
        <f t="shared" si="4"/>
        <v>100</v>
      </c>
      <c r="G178" s="32">
        <v>0</v>
      </c>
      <c r="H178" s="35"/>
    </row>
    <row r="179" ht="63.75" customHeight="1">
      <c r="B179" s="16" t="s">
        <v>282</v>
      </c>
      <c r="C179" s="32" t="s">
        <v>157</v>
      </c>
      <c r="D179" s="32">
        <v>7.5</v>
      </c>
      <c r="E179" s="32">
        <v>15.800000000000001</v>
      </c>
      <c r="F179" s="39">
        <f t="shared" si="4"/>
        <v>210.66666666666669</v>
      </c>
      <c r="G179" s="32">
        <v>-1</v>
      </c>
      <c r="H179" s="35"/>
    </row>
    <row r="180" ht="42.75">
      <c r="B180" s="16" t="s">
        <v>283</v>
      </c>
      <c r="C180" s="32" t="s">
        <v>38</v>
      </c>
      <c r="D180" s="32">
        <v>300</v>
      </c>
      <c r="E180" s="32">
        <v>243</v>
      </c>
      <c r="F180" s="39">
        <f t="shared" si="4"/>
        <v>81</v>
      </c>
      <c r="G180" s="32">
        <v>-1</v>
      </c>
    </row>
    <row r="181" ht="14.25">
      <c r="A181" s="80"/>
      <c r="B181" s="44" t="s">
        <v>18</v>
      </c>
      <c r="C181" s="45"/>
      <c r="D181" s="45"/>
      <c r="E181" s="45"/>
      <c r="F181" s="46"/>
      <c r="G181" s="45">
        <f>G175+G176+G177+G178+G179+G180</f>
        <v>-1</v>
      </c>
      <c r="H181" s="81"/>
    </row>
    <row r="182" ht="14.25">
      <c r="G182" s="35"/>
    </row>
    <row r="183" ht="14.25">
      <c r="G183" s="35"/>
    </row>
  </sheetData>
  <mergeCells count="40">
    <mergeCell ref="B1:G1"/>
    <mergeCell ref="B2:G2"/>
    <mergeCell ref="B3:B4"/>
    <mergeCell ref="C3:C4"/>
    <mergeCell ref="D3:G3"/>
    <mergeCell ref="B5:G5"/>
    <mergeCell ref="B8:G8"/>
    <mergeCell ref="B12:G12"/>
    <mergeCell ref="B13:G13"/>
    <mergeCell ref="B19:G19"/>
    <mergeCell ref="B22:G22"/>
    <mergeCell ref="B27:G27"/>
    <mergeCell ref="B29:G29"/>
    <mergeCell ref="B33:G33"/>
    <mergeCell ref="B42:G42"/>
    <mergeCell ref="B46:G46"/>
    <mergeCell ref="B53:G53"/>
    <mergeCell ref="B57:G57"/>
    <mergeCell ref="B62:G62"/>
    <mergeCell ref="B65:G65"/>
    <mergeCell ref="B68:G68"/>
    <mergeCell ref="B73:G73"/>
    <mergeCell ref="B77:G77"/>
    <mergeCell ref="B81:G81"/>
    <mergeCell ref="B84:G84"/>
    <mergeCell ref="B91:G91"/>
    <mergeCell ref="B96:G96"/>
    <mergeCell ref="B100:G100"/>
    <mergeCell ref="B101:G101"/>
    <mergeCell ref="B112:G112"/>
    <mergeCell ref="B121:G121"/>
    <mergeCell ref="B130:G130"/>
    <mergeCell ref="B139:G139"/>
    <mergeCell ref="B142:G142"/>
    <mergeCell ref="B146:G146"/>
    <mergeCell ref="B154:G154"/>
    <mergeCell ref="B161:G161"/>
    <mergeCell ref="B165:G165"/>
    <mergeCell ref="B172:G172"/>
    <mergeCell ref="B174:G174"/>
  </mergeCells>
  <printOptions headings="0" gridLines="0"/>
  <pageMargins left="0.70866141732283505" right="0.70866141732283505" top="0.74803149606299202" bottom="0.74803149606299202" header="0.31496062992126" footer="0.31496062992126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24" zoomScale="100" workbookViewId="0">
      <selection activeCell="F48" activeCellId="0" sqref="F48"/>
    </sheetView>
  </sheetViews>
  <sheetFormatPr defaultColWidth="9" defaultRowHeight="14.25" outlineLevelCol="7"/>
  <cols>
    <col customWidth="1" min="1" max="1" style="92" width="3.1428571428571401"/>
    <col customWidth="1" min="2" max="2" style="92" width="52"/>
    <col customWidth="1" min="3" max="3" style="92" width="10.285714285714301"/>
    <col customWidth="1" min="4" max="4" style="92" width="12.285714285714301"/>
    <col customWidth="1" min="5" max="5" style="92" width="9.8571428571428594"/>
    <col customWidth="1" min="6" max="6" style="92" width="27.571428571428601"/>
    <col customWidth="1" min="7" max="7" style="93" width="19"/>
    <col min="8" max="16384" style="92" width="9.1428571428571406"/>
  </cols>
  <sheetData>
    <row r="1" ht="15.75">
      <c r="B1" s="94" t="s">
        <v>284</v>
      </c>
      <c r="C1" s="94"/>
      <c r="D1" s="94"/>
      <c r="E1" s="94"/>
      <c r="F1" s="94"/>
      <c r="G1" s="94"/>
    </row>
    <row r="2" ht="33" customHeight="1">
      <c r="B2" s="95" t="s">
        <v>285</v>
      </c>
      <c r="C2" s="95" t="s">
        <v>99</v>
      </c>
      <c r="D2" s="96" t="s">
        <v>286</v>
      </c>
      <c r="E2" s="97"/>
      <c r="F2" s="95" t="s">
        <v>287</v>
      </c>
      <c r="G2" s="98" t="s">
        <v>157</v>
      </c>
    </row>
    <row r="3">
      <c r="B3" s="99"/>
      <c r="C3" s="99"/>
      <c r="D3" s="4">
        <v>2021</v>
      </c>
      <c r="E3" s="4">
        <v>2022</v>
      </c>
      <c r="F3" s="99"/>
      <c r="G3" s="100"/>
    </row>
    <row r="4">
      <c r="A4" s="92">
        <v>1</v>
      </c>
      <c r="B4" s="101" t="s">
        <v>103</v>
      </c>
      <c r="C4" s="101"/>
      <c r="D4" s="101"/>
      <c r="E4" s="101"/>
      <c r="F4" s="101"/>
      <c r="G4" s="101"/>
    </row>
    <row r="5" ht="28.5">
      <c r="B5" s="6" t="s">
        <v>288</v>
      </c>
      <c r="C5" s="4" t="s">
        <v>79</v>
      </c>
      <c r="D5" s="32">
        <v>1</v>
      </c>
      <c r="E5" s="32">
        <v>1</v>
      </c>
      <c r="F5" s="32">
        <v>3</v>
      </c>
      <c r="G5" s="102">
        <f>E5/D5*100</f>
        <v>100</v>
      </c>
    </row>
    <row r="6">
      <c r="A6" s="92">
        <v>2</v>
      </c>
      <c r="B6" s="103" t="s">
        <v>104</v>
      </c>
      <c r="C6" s="104"/>
      <c r="D6" s="104"/>
      <c r="E6" s="104"/>
      <c r="F6" s="104"/>
      <c r="G6" s="105"/>
    </row>
    <row r="7" ht="42.75">
      <c r="B7" s="12" t="s">
        <v>289</v>
      </c>
      <c r="C7" s="4" t="s">
        <v>157</v>
      </c>
      <c r="D7" s="32">
        <v>100</v>
      </c>
      <c r="E7" s="32">
        <v>100</v>
      </c>
      <c r="F7" s="4">
        <v>100</v>
      </c>
      <c r="G7" s="102">
        <f t="shared" ref="G7:G8" si="5">E7/D7*100</f>
        <v>100</v>
      </c>
    </row>
    <row r="8">
      <c r="B8" s="12" t="s">
        <v>108</v>
      </c>
      <c r="C8" s="4" t="s">
        <v>38</v>
      </c>
      <c r="D8" s="32">
        <v>234</v>
      </c>
      <c r="E8" s="32">
        <v>243</v>
      </c>
      <c r="F8" s="4">
        <v>255</v>
      </c>
      <c r="G8" s="102">
        <f t="shared" si="5"/>
        <v>103.84615384615385</v>
      </c>
    </row>
    <row r="9">
      <c r="A9" s="92">
        <v>3</v>
      </c>
      <c r="B9" s="103" t="s">
        <v>111</v>
      </c>
      <c r="C9" s="104"/>
      <c r="D9" s="104"/>
      <c r="E9" s="104"/>
      <c r="F9" s="104"/>
      <c r="G9" s="105"/>
    </row>
    <row r="10">
      <c r="B10" s="106" t="s">
        <v>112</v>
      </c>
      <c r="C10" s="107"/>
      <c r="D10" s="107"/>
      <c r="E10" s="107"/>
      <c r="F10" s="107"/>
      <c r="G10" s="108"/>
    </row>
    <row r="11" ht="77.25" customHeight="1">
      <c r="B11" s="16" t="s">
        <v>290</v>
      </c>
      <c r="C11" s="32" t="s">
        <v>11</v>
      </c>
      <c r="D11" s="39">
        <v>90</v>
      </c>
      <c r="E11" s="32">
        <v>100</v>
      </c>
      <c r="F11" s="32">
        <v>100</v>
      </c>
      <c r="G11" s="39">
        <f t="shared" ref="G11:G74" si="6">E11/D11*100</f>
        <v>111.11111111111111</v>
      </c>
    </row>
    <row r="12" ht="75" customHeight="1">
      <c r="B12" s="16" t="s">
        <v>114</v>
      </c>
      <c r="C12" s="32" t="s">
        <v>115</v>
      </c>
      <c r="D12" s="109">
        <v>5.0000000000000002e-005</v>
      </c>
      <c r="E12" s="32">
        <v>5.0000000000000002e-005</v>
      </c>
      <c r="F12" s="32">
        <v>5.0000000000000002e-005</v>
      </c>
      <c r="G12" s="39">
        <f t="shared" si="6"/>
        <v>100</v>
      </c>
    </row>
    <row r="13" ht="57">
      <c r="B13" s="16" t="s">
        <v>116</v>
      </c>
      <c r="C13" s="32" t="s">
        <v>38</v>
      </c>
      <c r="D13" s="110">
        <v>15</v>
      </c>
      <c r="E13" s="32">
        <v>12</v>
      </c>
      <c r="F13" s="32">
        <v>10</v>
      </c>
      <c r="G13" s="39">
        <f t="shared" si="6"/>
        <v>80</v>
      </c>
    </row>
    <row r="14" ht="42.75">
      <c r="B14" s="51" t="s">
        <v>117</v>
      </c>
      <c r="C14" s="52" t="s">
        <v>11</v>
      </c>
      <c r="D14" s="39">
        <v>100</v>
      </c>
      <c r="E14" s="52">
        <v>100</v>
      </c>
      <c r="F14" s="52">
        <v>100</v>
      </c>
      <c r="G14" s="39">
        <f t="shared" si="6"/>
        <v>100</v>
      </c>
    </row>
    <row r="15" ht="57">
      <c r="B15" s="16" t="s">
        <v>118</v>
      </c>
      <c r="C15" s="32" t="s">
        <v>11</v>
      </c>
      <c r="D15" s="39">
        <v>100</v>
      </c>
      <c r="E15" s="32">
        <v>100</v>
      </c>
      <c r="F15" s="32">
        <v>100</v>
      </c>
      <c r="G15" s="39">
        <f t="shared" si="6"/>
        <v>100</v>
      </c>
    </row>
    <row r="16">
      <c r="B16" s="106" t="s">
        <v>119</v>
      </c>
      <c r="C16" s="107"/>
      <c r="D16" s="107"/>
      <c r="E16" s="107"/>
      <c r="F16" s="107"/>
      <c r="G16" s="108"/>
    </row>
    <row r="17" ht="75.75" customHeight="1">
      <c r="B17" s="57" t="s">
        <v>120</v>
      </c>
      <c r="C17" s="58" t="s">
        <v>11</v>
      </c>
      <c r="D17" s="39">
        <v>100</v>
      </c>
      <c r="E17" s="32">
        <v>100</v>
      </c>
      <c r="F17" s="95">
        <v>100</v>
      </c>
      <c r="G17" s="39">
        <f t="shared" si="6"/>
        <v>100</v>
      </c>
    </row>
    <row r="18" ht="61.5" customHeight="1">
      <c r="B18" s="57" t="s">
        <v>291</v>
      </c>
      <c r="C18" s="58" t="s">
        <v>11</v>
      </c>
      <c r="D18" s="39">
        <v>100</v>
      </c>
      <c r="E18" s="32">
        <v>100</v>
      </c>
      <c r="F18" s="95">
        <v>100</v>
      </c>
      <c r="G18" s="39">
        <f t="shared" si="6"/>
        <v>100</v>
      </c>
    </row>
    <row r="19">
      <c r="B19" s="106" t="s">
        <v>292</v>
      </c>
      <c r="C19" s="107"/>
      <c r="D19" s="107"/>
      <c r="E19" s="107"/>
      <c r="F19" s="107"/>
      <c r="G19" s="108"/>
    </row>
    <row r="20" ht="48.75" customHeight="1">
      <c r="B20" s="57" t="s">
        <v>123</v>
      </c>
      <c r="C20" s="61" t="s">
        <v>11</v>
      </c>
      <c r="D20" s="39">
        <v>63</v>
      </c>
      <c r="E20" s="61">
        <v>72</v>
      </c>
      <c r="F20" s="61">
        <v>72</v>
      </c>
      <c r="G20" s="39">
        <f t="shared" si="6"/>
        <v>114.28571428571428</v>
      </c>
    </row>
    <row r="21" ht="64.5" customHeight="1">
      <c r="B21" s="57" t="s">
        <v>124</v>
      </c>
      <c r="C21" s="61" t="s">
        <v>11</v>
      </c>
      <c r="D21" s="39">
        <v>15</v>
      </c>
      <c r="E21" s="62">
        <v>17</v>
      </c>
      <c r="F21" s="61">
        <v>15</v>
      </c>
      <c r="G21" s="39">
        <f t="shared" si="6"/>
        <v>113.33333333333333</v>
      </c>
    </row>
    <row r="22" ht="47.25" customHeight="1">
      <c r="B22" s="63" t="s">
        <v>125</v>
      </c>
      <c r="C22" s="61" t="s">
        <v>126</v>
      </c>
      <c r="D22" s="39">
        <v>700</v>
      </c>
      <c r="E22" s="62">
        <v>750</v>
      </c>
      <c r="F22" s="61">
        <v>750</v>
      </c>
      <c r="G22" s="39">
        <f t="shared" si="6"/>
        <v>107.14285714285714</v>
      </c>
    </row>
    <row r="23" ht="75.75" customHeight="1">
      <c r="B23" s="57" t="s">
        <v>127</v>
      </c>
      <c r="C23" s="61" t="s">
        <v>11</v>
      </c>
      <c r="D23" s="39">
        <v>100</v>
      </c>
      <c r="E23" s="61">
        <v>100</v>
      </c>
      <c r="F23" s="61">
        <v>100</v>
      </c>
      <c r="G23" s="39">
        <f t="shared" si="6"/>
        <v>100</v>
      </c>
    </row>
    <row r="24">
      <c r="B24" s="24" t="s">
        <v>293</v>
      </c>
      <c r="C24" s="111"/>
      <c r="D24" s="111"/>
      <c r="E24" s="111"/>
      <c r="F24" s="111"/>
      <c r="G24" s="112"/>
    </row>
    <row r="25" ht="48.75" customHeight="1">
      <c r="B25" s="63" t="s">
        <v>129</v>
      </c>
      <c r="C25" s="4" t="s">
        <v>11</v>
      </c>
      <c r="D25" s="39">
        <v>20</v>
      </c>
      <c r="E25" s="32">
        <v>36.600000000000001</v>
      </c>
      <c r="F25" s="4">
        <v>30</v>
      </c>
      <c r="G25" s="39">
        <f t="shared" si="6"/>
        <v>183</v>
      </c>
    </row>
    <row r="26">
      <c r="B26" s="24" t="s">
        <v>130</v>
      </c>
      <c r="C26" s="111"/>
      <c r="D26" s="111"/>
      <c r="E26" s="111"/>
      <c r="F26" s="111"/>
      <c r="G26" s="112"/>
    </row>
    <row r="27" ht="48.75" customHeight="1">
      <c r="B27" s="57" t="s">
        <v>131</v>
      </c>
      <c r="C27" s="4" t="s">
        <v>11</v>
      </c>
      <c r="D27" s="39">
        <v>100</v>
      </c>
      <c r="E27" s="58">
        <v>100</v>
      </c>
      <c r="F27" s="4">
        <v>100</v>
      </c>
      <c r="G27" s="39">
        <f t="shared" si="6"/>
        <v>100</v>
      </c>
    </row>
    <row r="28" ht="47.25" customHeight="1">
      <c r="B28" s="57" t="s">
        <v>132</v>
      </c>
      <c r="C28" s="4" t="s">
        <v>11</v>
      </c>
      <c r="D28" s="39">
        <v>1.8</v>
      </c>
      <c r="E28" s="58">
        <v>3</v>
      </c>
      <c r="F28" s="4">
        <v>3</v>
      </c>
      <c r="G28" s="39">
        <f t="shared" si="6"/>
        <v>166.66666666666666</v>
      </c>
    </row>
    <row r="29">
      <c r="A29" s="92">
        <v>4</v>
      </c>
      <c r="B29" s="103" t="s">
        <v>294</v>
      </c>
      <c r="C29" s="104"/>
      <c r="D29" s="104"/>
      <c r="E29" s="104"/>
      <c r="F29" s="104"/>
      <c r="G29" s="105"/>
    </row>
    <row r="30" ht="33" customHeight="1">
      <c r="B30" s="6" t="s">
        <v>295</v>
      </c>
      <c r="C30" s="4" t="s">
        <v>38</v>
      </c>
      <c r="D30" s="32">
        <v>0</v>
      </c>
      <c r="E30" s="32">
        <v>28</v>
      </c>
      <c r="F30" s="32">
        <v>32</v>
      </c>
      <c r="G30" s="102">
        <v>28</v>
      </c>
    </row>
    <row r="31" ht="36.75" customHeight="1">
      <c r="B31" s="6" t="s">
        <v>135</v>
      </c>
      <c r="C31" s="4" t="s">
        <v>24</v>
      </c>
      <c r="D31" s="32">
        <v>2</v>
      </c>
      <c r="E31" s="32">
        <v>2</v>
      </c>
      <c r="F31" s="32">
        <v>4</v>
      </c>
      <c r="G31" s="102">
        <f t="shared" si="6"/>
        <v>100</v>
      </c>
    </row>
    <row r="32" ht="63.75" customHeight="1">
      <c r="B32" s="6" t="s">
        <v>136</v>
      </c>
      <c r="C32" s="4" t="s">
        <v>14</v>
      </c>
      <c r="D32" s="32">
        <v>2</v>
      </c>
      <c r="E32" s="32">
        <v>5</v>
      </c>
      <c r="F32" s="32">
        <v>3</v>
      </c>
      <c r="G32" s="102">
        <f t="shared" si="6"/>
        <v>250</v>
      </c>
    </row>
    <row r="33" ht="51" customHeight="1">
      <c r="B33" s="6" t="s">
        <v>137</v>
      </c>
      <c r="C33" s="4" t="s">
        <v>14</v>
      </c>
      <c r="D33" s="32">
        <v>2</v>
      </c>
      <c r="E33" s="32">
        <v>3</v>
      </c>
      <c r="F33" s="32">
        <v>3</v>
      </c>
      <c r="G33" s="102">
        <f t="shared" si="6"/>
        <v>150</v>
      </c>
    </row>
    <row r="34" ht="62.25" customHeight="1">
      <c r="B34" s="6" t="s">
        <v>138</v>
      </c>
      <c r="C34" s="4" t="s">
        <v>38</v>
      </c>
      <c r="D34" s="32">
        <v>1</v>
      </c>
      <c r="E34" s="32">
        <v>1</v>
      </c>
      <c r="F34" s="32">
        <v>1</v>
      </c>
      <c r="G34" s="102">
        <f t="shared" si="6"/>
        <v>100</v>
      </c>
    </row>
    <row r="35" ht="34.5" customHeight="1">
      <c r="B35" s="6" t="s">
        <v>139</v>
      </c>
      <c r="C35" s="4" t="s">
        <v>14</v>
      </c>
      <c r="D35" s="32">
        <v>4</v>
      </c>
      <c r="E35" s="32">
        <v>4</v>
      </c>
      <c r="F35" s="67">
        <v>4</v>
      </c>
      <c r="G35" s="102">
        <f t="shared" si="6"/>
        <v>100</v>
      </c>
    </row>
    <row r="36" ht="32.25" customHeight="1">
      <c r="B36" s="6" t="s">
        <v>140</v>
      </c>
      <c r="C36" s="4" t="s">
        <v>11</v>
      </c>
      <c r="D36" s="32">
        <v>50</v>
      </c>
      <c r="E36" s="32">
        <v>45</v>
      </c>
      <c r="F36" s="32">
        <v>12</v>
      </c>
      <c r="G36" s="102">
        <f t="shared" si="6"/>
        <v>90</v>
      </c>
    </row>
    <row r="37">
      <c r="A37" s="92">
        <v>5</v>
      </c>
      <c r="B37" s="113" t="s">
        <v>296</v>
      </c>
      <c r="C37" s="113"/>
      <c r="D37" s="113"/>
      <c r="E37" s="113"/>
      <c r="F37" s="113"/>
      <c r="G37" s="113"/>
    </row>
    <row r="38" ht="71.25">
      <c r="B38" s="12" t="s">
        <v>297</v>
      </c>
      <c r="C38" s="4" t="s">
        <v>38</v>
      </c>
      <c r="D38" s="32" t="s">
        <v>298</v>
      </c>
      <c r="E38" s="32">
        <v>21</v>
      </c>
      <c r="F38" s="4">
        <v>15</v>
      </c>
      <c r="G38" s="102" t="s">
        <v>200</v>
      </c>
    </row>
    <row r="39" ht="71.25">
      <c r="B39" s="12" t="s">
        <v>299</v>
      </c>
      <c r="C39" s="4" t="s">
        <v>38</v>
      </c>
      <c r="D39" s="32" t="s">
        <v>298</v>
      </c>
      <c r="E39" s="32">
        <v>342</v>
      </c>
      <c r="F39" s="4">
        <v>90</v>
      </c>
      <c r="G39" s="102" t="s">
        <v>200</v>
      </c>
    </row>
    <row r="40" ht="18" customHeight="1">
      <c r="A40" s="92">
        <v>6</v>
      </c>
      <c r="B40" s="18" t="s">
        <v>300</v>
      </c>
      <c r="C40" s="114"/>
      <c r="D40" s="114"/>
      <c r="E40" s="114"/>
      <c r="F40" s="114"/>
      <c r="G40" s="115"/>
    </row>
    <row r="41" ht="50.25" customHeight="1">
      <c r="B41" s="16" t="s">
        <v>145</v>
      </c>
      <c r="C41" s="32" t="s">
        <v>38</v>
      </c>
      <c r="D41" s="32">
        <v>3878</v>
      </c>
      <c r="E41" s="32">
        <v>3863</v>
      </c>
      <c r="F41" s="32">
        <v>3000</v>
      </c>
      <c r="G41" s="102">
        <f t="shared" si="6"/>
        <v>99.613202681794746</v>
      </c>
    </row>
    <row r="42" ht="73.5" customHeight="1">
      <c r="B42" s="16" t="s">
        <v>146</v>
      </c>
      <c r="C42" s="32" t="s">
        <v>14</v>
      </c>
      <c r="D42" s="32" t="s">
        <v>298</v>
      </c>
      <c r="E42" s="32">
        <v>814</v>
      </c>
      <c r="F42" s="32">
        <v>20</v>
      </c>
      <c r="G42" s="102" t="s">
        <v>200</v>
      </c>
    </row>
    <row r="43" ht="33.75" customHeight="1">
      <c r="B43" s="16" t="s">
        <v>147</v>
      </c>
      <c r="C43" s="32" t="s">
        <v>14</v>
      </c>
      <c r="D43" s="32">
        <v>4878</v>
      </c>
      <c r="E43" s="32">
        <v>4962</v>
      </c>
      <c r="F43" s="32">
        <v>3500</v>
      </c>
      <c r="G43" s="102">
        <f t="shared" si="6"/>
        <v>101.72201722017221</v>
      </c>
    </row>
    <row r="44" ht="73.5" customHeight="1">
      <c r="B44" s="16" t="s">
        <v>148</v>
      </c>
      <c r="C44" s="32" t="s">
        <v>14</v>
      </c>
      <c r="D44" s="32" t="s">
        <v>298</v>
      </c>
      <c r="E44" s="32">
        <v>50</v>
      </c>
      <c r="F44" s="32">
        <v>3</v>
      </c>
      <c r="G44" s="102" t="s">
        <v>200</v>
      </c>
    </row>
    <row r="45" s="1" customFormat="1" ht="70.5" customHeight="1">
      <c r="A45" s="35"/>
      <c r="B45" s="16" t="s">
        <v>149</v>
      </c>
      <c r="C45" s="32" t="s">
        <v>38</v>
      </c>
      <c r="D45" s="32" t="s">
        <v>298</v>
      </c>
      <c r="E45" s="68" t="s">
        <v>150</v>
      </c>
      <c r="F45" s="39">
        <v>60</v>
      </c>
      <c r="G45" s="102" t="s">
        <v>200</v>
      </c>
      <c r="H45" s="1"/>
    </row>
    <row r="46">
      <c r="A46" s="92">
        <v>7</v>
      </c>
      <c r="B46" s="101" t="s">
        <v>151</v>
      </c>
      <c r="C46" s="101"/>
      <c r="D46" s="101"/>
      <c r="E46" s="101"/>
      <c r="F46" s="101"/>
      <c r="G46" s="101"/>
    </row>
    <row r="47" ht="42.75">
      <c r="B47" s="16" t="s">
        <v>152</v>
      </c>
      <c r="C47" s="32" t="s">
        <v>14</v>
      </c>
      <c r="D47" s="32">
        <v>146</v>
      </c>
      <c r="E47" s="32">
        <v>133</v>
      </c>
      <c r="F47" s="32">
        <v>69</v>
      </c>
      <c r="G47" s="102">
        <f t="shared" si="6"/>
        <v>91.095890410958901</v>
      </c>
    </row>
    <row r="48" ht="43.5" customHeight="1">
      <c r="B48" s="16" t="s">
        <v>153</v>
      </c>
      <c r="C48" s="32" t="s">
        <v>14</v>
      </c>
      <c r="D48" s="32">
        <v>19</v>
      </c>
      <c r="E48" s="32">
        <v>15</v>
      </c>
      <c r="F48" s="32">
        <v>2</v>
      </c>
      <c r="G48" s="102">
        <f t="shared" si="6"/>
        <v>78.94736842105263</v>
      </c>
    </row>
    <row r="49" ht="21.75" customHeight="1">
      <c r="A49" s="92">
        <v>8</v>
      </c>
      <c r="B49" s="18" t="s">
        <v>154</v>
      </c>
      <c r="C49" s="114"/>
      <c r="D49" s="114"/>
      <c r="E49" s="114"/>
      <c r="F49" s="114"/>
      <c r="G49" s="115"/>
    </row>
    <row r="50" ht="30.75" customHeight="1">
      <c r="B50" s="116" t="s">
        <v>155</v>
      </c>
      <c r="C50" s="32" t="s">
        <v>11</v>
      </c>
      <c r="D50" s="32">
        <v>21.699999999999999</v>
      </c>
      <c r="E50" s="32">
        <v>5.4000000000000004</v>
      </c>
      <c r="F50" s="76">
        <v>2</v>
      </c>
      <c r="G50" s="39">
        <f t="shared" si="6"/>
        <v>24.884792626728114</v>
      </c>
    </row>
    <row r="51" ht="45" customHeight="1">
      <c r="B51" s="117" t="s">
        <v>156</v>
      </c>
      <c r="C51" s="99" t="s">
        <v>11</v>
      </c>
      <c r="D51" s="118">
        <v>2</v>
      </c>
      <c r="E51" s="118">
        <v>1.3999999999999999</v>
      </c>
      <c r="F51" s="99">
        <v>3</v>
      </c>
      <c r="G51" s="39">
        <f t="shared" si="6"/>
        <v>70</v>
      </c>
    </row>
    <row r="52" ht="92.25" customHeight="1">
      <c r="B52" s="12" t="s">
        <v>301</v>
      </c>
      <c r="C52" s="4" t="s">
        <v>11</v>
      </c>
      <c r="D52" s="32">
        <v>0</v>
      </c>
      <c r="E52" s="32">
        <v>5.2400000000000002</v>
      </c>
      <c r="F52" s="4">
        <v>2</v>
      </c>
      <c r="G52" s="39">
        <v>524</v>
      </c>
    </row>
    <row r="53">
      <c r="A53" s="92">
        <v>9</v>
      </c>
      <c r="B53" s="18" t="s">
        <v>159</v>
      </c>
      <c r="C53" s="104"/>
      <c r="D53" s="104"/>
      <c r="E53" s="104"/>
      <c r="F53" s="104"/>
      <c r="G53" s="105"/>
    </row>
    <row r="54" ht="28.5">
      <c r="B54" s="6" t="s">
        <v>160</v>
      </c>
      <c r="C54" s="76" t="s">
        <v>161</v>
      </c>
      <c r="D54" s="58" t="s">
        <v>302</v>
      </c>
      <c r="E54" s="85" t="s">
        <v>163</v>
      </c>
      <c r="F54" s="76" t="s">
        <v>162</v>
      </c>
      <c r="G54" s="102" t="s">
        <v>303</v>
      </c>
    </row>
    <row r="55" ht="30.75" customHeight="1">
      <c r="A55" s="92">
        <v>10</v>
      </c>
      <c r="B55" s="18" t="s">
        <v>304</v>
      </c>
      <c r="C55" s="114"/>
      <c r="D55" s="114"/>
      <c r="E55" s="114"/>
      <c r="F55" s="114"/>
      <c r="G55" s="115"/>
    </row>
    <row r="56" ht="27.75" customHeight="1">
      <c r="B56" s="16" t="s">
        <v>81</v>
      </c>
      <c r="C56" s="32" t="s">
        <v>82</v>
      </c>
      <c r="D56" s="119">
        <v>248.50999999999999</v>
      </c>
      <c r="E56" s="119">
        <v>248.50999999999999</v>
      </c>
      <c r="F56" s="119">
        <v>248.50999999999999</v>
      </c>
      <c r="G56" s="102">
        <f t="shared" si="6"/>
        <v>100</v>
      </c>
    </row>
    <row r="57">
      <c r="A57" s="92">
        <v>11</v>
      </c>
      <c r="B57" s="103" t="s">
        <v>166</v>
      </c>
      <c r="C57" s="104"/>
      <c r="D57" s="104"/>
      <c r="E57" s="104"/>
      <c r="F57" s="104"/>
      <c r="G57" s="105"/>
    </row>
    <row r="58" ht="44.25" customHeight="1">
      <c r="B58" s="16" t="s">
        <v>167</v>
      </c>
      <c r="C58" s="4" t="s">
        <v>11</v>
      </c>
      <c r="D58" s="32">
        <v>1</v>
      </c>
      <c r="E58" s="32">
        <v>1.1000000000000001</v>
      </c>
      <c r="F58" s="4">
        <v>3</v>
      </c>
      <c r="G58" s="39">
        <f t="shared" si="6"/>
        <v>110.00000000000001</v>
      </c>
    </row>
    <row r="59" ht="30" customHeight="1">
      <c r="B59" s="16" t="s">
        <v>168</v>
      </c>
      <c r="C59" s="4" t="s">
        <v>11</v>
      </c>
      <c r="D59" s="32">
        <v>7</v>
      </c>
      <c r="E59" s="32">
        <v>11.6</v>
      </c>
      <c r="F59" s="4">
        <v>3</v>
      </c>
      <c r="G59" s="39">
        <f t="shared" si="6"/>
        <v>165.71428571428569</v>
      </c>
    </row>
    <row r="60" ht="48" customHeight="1">
      <c r="B60" s="16" t="s">
        <v>169</v>
      </c>
      <c r="C60" s="4" t="s">
        <v>11</v>
      </c>
      <c r="D60" s="32">
        <v>5</v>
      </c>
      <c r="E60" s="32">
        <v>17.300000000000001</v>
      </c>
      <c r="F60" s="4">
        <v>3</v>
      </c>
      <c r="G60" s="39">
        <f t="shared" si="6"/>
        <v>346</v>
      </c>
    </row>
    <row r="61">
      <c r="A61" s="92">
        <v>12</v>
      </c>
      <c r="B61" s="18" t="s">
        <v>170</v>
      </c>
      <c r="C61" s="114"/>
      <c r="D61" s="114"/>
      <c r="E61" s="114"/>
      <c r="F61" s="114"/>
      <c r="G61" s="115"/>
    </row>
    <row r="62" ht="78" customHeight="1">
      <c r="B62" s="16" t="s">
        <v>171</v>
      </c>
      <c r="C62" s="32" t="s">
        <v>11</v>
      </c>
      <c r="D62" s="85" t="s">
        <v>305</v>
      </c>
      <c r="E62" s="32">
        <v>2.7999999999999998</v>
      </c>
      <c r="F62" s="32">
        <v>5</v>
      </c>
      <c r="G62" s="102" t="s">
        <v>200</v>
      </c>
    </row>
    <row r="63" ht="62.25" customHeight="1">
      <c r="B63" s="16" t="s">
        <v>172</v>
      </c>
      <c r="C63" s="32" t="s">
        <v>11</v>
      </c>
      <c r="D63" s="85" t="s">
        <v>305</v>
      </c>
      <c r="E63" s="32">
        <v>8.0999999999999996</v>
      </c>
      <c r="F63" s="32">
        <v>10</v>
      </c>
      <c r="G63" s="102" t="s">
        <v>200</v>
      </c>
    </row>
    <row r="64" ht="64.5" customHeight="1">
      <c r="B64" s="16" t="s">
        <v>173</v>
      </c>
      <c r="C64" s="32" t="s">
        <v>157</v>
      </c>
      <c r="D64" s="85" t="s">
        <v>305</v>
      </c>
      <c r="E64" s="32">
        <v>9.1999999999999993</v>
      </c>
      <c r="F64" s="32">
        <v>10</v>
      </c>
      <c r="G64" s="102" t="s">
        <v>200</v>
      </c>
    </row>
    <row r="65">
      <c r="A65" s="92">
        <v>13</v>
      </c>
      <c r="B65" s="101" t="s">
        <v>174</v>
      </c>
      <c r="C65" s="101"/>
      <c r="D65" s="101"/>
      <c r="E65" s="101"/>
      <c r="F65" s="101"/>
      <c r="G65" s="101"/>
    </row>
    <row r="66" ht="42.75">
      <c r="B66" s="6" t="s">
        <v>175</v>
      </c>
      <c r="C66" s="118" t="s">
        <v>11</v>
      </c>
      <c r="D66" s="32">
        <v>40.450000000000003</v>
      </c>
      <c r="E66" s="32">
        <v>43</v>
      </c>
      <c r="F66" s="4">
        <v>55</v>
      </c>
      <c r="G66" s="39">
        <f t="shared" si="6"/>
        <v>106.30407911001237</v>
      </c>
    </row>
    <row r="67" ht="42.75">
      <c r="B67" s="6" t="s">
        <v>176</v>
      </c>
      <c r="C67" s="118" t="s">
        <v>11</v>
      </c>
      <c r="D67" s="32">
        <v>10</v>
      </c>
      <c r="E67" s="32">
        <v>13</v>
      </c>
      <c r="F67" s="4">
        <v>55</v>
      </c>
      <c r="G67" s="39">
        <f t="shared" si="6"/>
        <v>130</v>
      </c>
    </row>
    <row r="68">
      <c r="A68" s="92">
        <v>14</v>
      </c>
      <c r="B68" s="18" t="s">
        <v>306</v>
      </c>
      <c r="C68" s="104"/>
      <c r="D68" s="104"/>
      <c r="E68" s="104"/>
      <c r="F68" s="104"/>
      <c r="G68" s="105"/>
    </row>
    <row r="69" ht="45.75" customHeight="1">
      <c r="B69" s="16" t="s">
        <v>178</v>
      </c>
      <c r="C69" s="4" t="s">
        <v>11</v>
      </c>
      <c r="D69" s="32">
        <v>6.2000000000000002</v>
      </c>
      <c r="E69" s="32">
        <v>-5</v>
      </c>
      <c r="F69" s="4">
        <v>3</v>
      </c>
      <c r="G69" s="102">
        <f t="shared" si="6"/>
        <v>-80.645161290322577</v>
      </c>
    </row>
    <row r="70" ht="50.25" customHeight="1">
      <c r="B70" s="16" t="s">
        <v>179</v>
      </c>
      <c r="C70" s="4" t="s">
        <v>11</v>
      </c>
      <c r="D70" s="32">
        <v>0.20000000000000001</v>
      </c>
      <c r="E70" s="32">
        <v>-3</v>
      </c>
      <c r="F70" s="4">
        <v>3</v>
      </c>
      <c r="G70" s="102">
        <f t="shared" si="6"/>
        <v>-1500</v>
      </c>
    </row>
    <row r="71" ht="20.25" hidden="1" customHeight="1">
      <c r="B71" s="120" t="s">
        <v>180</v>
      </c>
      <c r="C71" s="121"/>
      <c r="D71" s="121"/>
      <c r="E71" s="121"/>
      <c r="F71" s="121"/>
      <c r="G71" s="122"/>
    </row>
    <row r="72" ht="29.25" hidden="1" customHeight="1">
      <c r="B72" s="16" t="s">
        <v>181</v>
      </c>
      <c r="C72" s="4" t="s">
        <v>11</v>
      </c>
      <c r="D72" s="32" t="s">
        <v>200</v>
      </c>
      <c r="E72" s="32">
        <v>5.4000000000000004</v>
      </c>
      <c r="F72" s="4">
        <v>0.20000000000000001</v>
      </c>
      <c r="G72" s="102">
        <v>100</v>
      </c>
    </row>
    <row r="73" ht="50.25" hidden="1" customHeight="1">
      <c r="B73" s="16" t="s">
        <v>182</v>
      </c>
      <c r="C73" s="4" t="s">
        <v>11</v>
      </c>
      <c r="D73" s="32" t="s">
        <v>200</v>
      </c>
      <c r="E73" s="32">
        <v>0.69999999999999996</v>
      </c>
      <c r="F73" s="4">
        <v>0.20000000000000001</v>
      </c>
      <c r="G73" s="102">
        <v>100</v>
      </c>
    </row>
    <row r="74" ht="31.5" hidden="1" customHeight="1">
      <c r="B74" s="16" t="s">
        <v>307</v>
      </c>
      <c r="C74" s="4" t="s">
        <v>11</v>
      </c>
      <c r="D74" s="32" t="s">
        <v>200</v>
      </c>
      <c r="E74" s="32">
        <v>26</v>
      </c>
      <c r="F74" s="4">
        <v>0.20000000000000001</v>
      </c>
      <c r="G74" s="102">
        <v>100</v>
      </c>
    </row>
    <row r="75" ht="50.25" hidden="1" customHeight="1">
      <c r="B75" s="16" t="s">
        <v>184</v>
      </c>
      <c r="C75" s="4" t="s">
        <v>11</v>
      </c>
      <c r="D75" s="32" t="s">
        <v>200</v>
      </c>
      <c r="E75" s="32">
        <v>0</v>
      </c>
      <c r="F75" s="4">
        <v>0.20000000000000001</v>
      </c>
      <c r="G75" s="102">
        <v>100</v>
      </c>
    </row>
    <row r="76" ht="27.75" hidden="1" customHeight="1">
      <c r="B76" s="16" t="s">
        <v>185</v>
      </c>
      <c r="C76" s="4" t="s">
        <v>11</v>
      </c>
      <c r="D76" s="32" t="s">
        <v>200</v>
      </c>
      <c r="E76" s="32">
        <v>1.01</v>
      </c>
      <c r="F76" s="4">
        <v>0.20000000000000001</v>
      </c>
      <c r="G76" s="102">
        <v>100</v>
      </c>
    </row>
    <row r="77" ht="52.5" hidden="1" customHeight="1">
      <c r="B77" s="16" t="s">
        <v>186</v>
      </c>
      <c r="C77" s="4" t="s">
        <v>11</v>
      </c>
      <c r="D77" s="32" t="s">
        <v>200</v>
      </c>
      <c r="E77" s="32">
        <v>40</v>
      </c>
      <c r="F77" s="4">
        <v>0.20000000000000001</v>
      </c>
      <c r="G77" s="102">
        <v>100</v>
      </c>
    </row>
    <row r="78" ht="20.25" hidden="1" customHeight="1">
      <c r="B78" s="120" t="s">
        <v>187</v>
      </c>
      <c r="C78" s="121"/>
      <c r="D78" s="121"/>
      <c r="E78" s="121"/>
      <c r="F78" s="121"/>
      <c r="G78" s="122"/>
    </row>
    <row r="79" ht="29.25" hidden="1" customHeight="1">
      <c r="B79" s="16" t="s">
        <v>188</v>
      </c>
      <c r="C79" s="4" t="s">
        <v>11</v>
      </c>
      <c r="D79" s="32">
        <v>1</v>
      </c>
      <c r="E79" s="32">
        <v>14.699999999999999</v>
      </c>
      <c r="F79" s="4">
        <v>2</v>
      </c>
      <c r="G79" s="102">
        <f t="shared" ref="G75:G134" si="7">E79/D79*100</f>
        <v>1470</v>
      </c>
    </row>
    <row r="80" ht="50.25" hidden="1" customHeight="1">
      <c r="B80" s="16" t="s">
        <v>189</v>
      </c>
      <c r="C80" s="4" t="s">
        <v>11</v>
      </c>
      <c r="D80" s="32">
        <v>1</v>
      </c>
      <c r="E80" s="32">
        <v>29.699999999999999</v>
      </c>
      <c r="F80" s="4">
        <v>2</v>
      </c>
      <c r="G80" s="102">
        <f t="shared" si="7"/>
        <v>2970</v>
      </c>
    </row>
    <row r="81" ht="50.25" hidden="1" customHeight="1">
      <c r="B81" s="16" t="s">
        <v>190</v>
      </c>
      <c r="C81" s="4" t="s">
        <v>11</v>
      </c>
      <c r="D81" s="32">
        <v>3</v>
      </c>
      <c r="E81" s="32">
        <v>0</v>
      </c>
      <c r="F81" s="4">
        <v>2</v>
      </c>
      <c r="G81" s="102">
        <f t="shared" si="7"/>
        <v>0</v>
      </c>
    </row>
    <row r="82" ht="30" customHeight="1">
      <c r="A82" s="92">
        <v>15</v>
      </c>
      <c r="B82" s="18" t="s">
        <v>191</v>
      </c>
      <c r="C82" s="123"/>
      <c r="D82" s="123"/>
      <c r="E82" s="123"/>
      <c r="F82" s="123"/>
      <c r="G82" s="124"/>
    </row>
    <row r="83" ht="27.75" customHeight="1">
      <c r="B83" s="16" t="s">
        <v>192</v>
      </c>
      <c r="C83" s="32" t="s">
        <v>14</v>
      </c>
      <c r="D83" s="32">
        <v>0</v>
      </c>
      <c r="E83" s="119">
        <v>0</v>
      </c>
      <c r="F83" s="119" t="s">
        <v>193</v>
      </c>
      <c r="G83" s="102">
        <v>100</v>
      </c>
    </row>
    <row r="84" ht="73.5" customHeight="1">
      <c r="B84" s="16" t="s">
        <v>194</v>
      </c>
      <c r="C84" s="32" t="s">
        <v>14</v>
      </c>
      <c r="D84" s="32">
        <v>0</v>
      </c>
      <c r="E84" s="119">
        <v>0</v>
      </c>
      <c r="F84" s="119" t="s">
        <v>193</v>
      </c>
      <c r="G84" s="102">
        <v>100</v>
      </c>
    </row>
    <row r="85" ht="32.25" customHeight="1">
      <c r="A85" s="92">
        <v>16</v>
      </c>
      <c r="B85" s="75" t="s">
        <v>195</v>
      </c>
      <c r="C85" s="75"/>
      <c r="D85" s="75"/>
      <c r="E85" s="75"/>
      <c r="F85" s="75"/>
      <c r="G85" s="75"/>
    </row>
    <row r="86" ht="18.75" customHeight="1">
      <c r="A86" s="92"/>
      <c r="B86" s="21" t="s">
        <v>196</v>
      </c>
      <c r="C86" s="86"/>
      <c r="D86" s="86"/>
      <c r="E86" s="86"/>
      <c r="F86" s="86"/>
      <c r="G86" s="87"/>
    </row>
    <row r="87" ht="28.5">
      <c r="B87" s="16" t="s">
        <v>197</v>
      </c>
      <c r="C87" s="32" t="s">
        <v>157</v>
      </c>
      <c r="D87" s="32">
        <v>100</v>
      </c>
      <c r="E87" s="32">
        <v>100</v>
      </c>
      <c r="F87" s="32">
        <v>100</v>
      </c>
      <c r="G87" s="102">
        <f t="shared" si="7"/>
        <v>100</v>
      </c>
    </row>
    <row r="88" ht="33.75">
      <c r="B88" s="16" t="s">
        <v>198</v>
      </c>
      <c r="C88" s="32" t="s">
        <v>157</v>
      </c>
      <c r="D88" s="67" t="s">
        <v>199</v>
      </c>
      <c r="E88" s="67" t="s">
        <v>199</v>
      </c>
      <c r="F88" s="32">
        <v>3.2999999999999998</v>
      </c>
      <c r="G88" s="102" t="s">
        <v>200</v>
      </c>
    </row>
    <row r="89" ht="57">
      <c r="B89" s="16" t="s">
        <v>201</v>
      </c>
      <c r="C89" s="32" t="s">
        <v>157</v>
      </c>
      <c r="D89" s="32">
        <v>100</v>
      </c>
      <c r="E89" s="32">
        <v>100</v>
      </c>
      <c r="F89" s="32">
        <v>100</v>
      </c>
      <c r="G89" s="102">
        <f t="shared" si="7"/>
        <v>100</v>
      </c>
      <c r="J89" s="92"/>
    </row>
    <row r="90" ht="42.75">
      <c r="B90" s="16" t="s">
        <v>202</v>
      </c>
      <c r="C90" s="32" t="s">
        <v>157</v>
      </c>
      <c r="D90" s="32">
        <v>100</v>
      </c>
      <c r="E90" s="32">
        <v>100</v>
      </c>
      <c r="F90" s="32">
        <v>100</v>
      </c>
      <c r="G90" s="102">
        <f t="shared" si="7"/>
        <v>100</v>
      </c>
    </row>
    <row r="91" ht="60">
      <c r="B91" s="49" t="s">
        <v>203</v>
      </c>
      <c r="C91" s="85" t="s">
        <v>204</v>
      </c>
      <c r="D91" s="32">
        <v>7.0999999999999994e-002</v>
      </c>
      <c r="E91" s="32">
        <v>7.9000000000000001e-002</v>
      </c>
      <c r="F91" s="32">
        <v>0.64000000000000001</v>
      </c>
      <c r="G91" s="102">
        <f t="shared" si="7"/>
        <v>111.26760563380283</v>
      </c>
    </row>
    <row r="92" ht="28.5">
      <c r="B92" s="16" t="s">
        <v>205</v>
      </c>
      <c r="C92" s="32" t="s">
        <v>157</v>
      </c>
      <c r="D92" s="32">
        <v>66.099999999999994</v>
      </c>
      <c r="E92" s="32">
        <v>66.129999999999995</v>
      </c>
      <c r="F92" s="32">
        <v>70</v>
      </c>
      <c r="G92" s="102">
        <f t="shared" si="7"/>
        <v>100.04538577912254</v>
      </c>
    </row>
    <row r="93" ht="33.75">
      <c r="B93" s="49" t="s">
        <v>206</v>
      </c>
      <c r="C93" s="32" t="s">
        <v>157</v>
      </c>
      <c r="D93" s="67" t="s">
        <v>199</v>
      </c>
      <c r="E93" s="67" t="s">
        <v>199</v>
      </c>
      <c r="F93" s="32" t="s">
        <v>207</v>
      </c>
      <c r="G93" s="102" t="s">
        <v>200</v>
      </c>
    </row>
    <row r="94" ht="28.5">
      <c r="B94" s="16" t="s">
        <v>208</v>
      </c>
      <c r="C94" s="32" t="s">
        <v>157</v>
      </c>
      <c r="D94" s="32">
        <v>6.0999999999999996</v>
      </c>
      <c r="E94" s="32">
        <v>3.3999999999999999</v>
      </c>
      <c r="F94" s="32">
        <v>6.5</v>
      </c>
      <c r="G94" s="102">
        <f t="shared" si="7"/>
        <v>55.73770491803279</v>
      </c>
    </row>
    <row r="95" ht="22.5">
      <c r="B95" s="16" t="s">
        <v>209</v>
      </c>
      <c r="C95" s="67" t="s">
        <v>210</v>
      </c>
      <c r="D95" s="32">
        <v>43.310000000000002</v>
      </c>
      <c r="E95" s="32">
        <v>44.640000000000001</v>
      </c>
      <c r="F95" s="32">
        <v>45.340000000000003</v>
      </c>
      <c r="G95" s="102">
        <f t="shared" si="7"/>
        <v>103.0708843223274</v>
      </c>
    </row>
    <row r="96" ht="28.5">
      <c r="B96" s="16" t="s">
        <v>197</v>
      </c>
      <c r="C96" s="32" t="s">
        <v>157</v>
      </c>
      <c r="D96" s="32">
        <v>100</v>
      </c>
      <c r="E96" s="32">
        <v>100</v>
      </c>
      <c r="F96" s="32">
        <v>100</v>
      </c>
      <c r="G96" s="102">
        <f t="shared" si="7"/>
        <v>100</v>
      </c>
    </row>
    <row r="97" ht="28.5">
      <c r="B97" s="120" t="s">
        <v>211</v>
      </c>
      <c r="C97" s="125"/>
      <c r="D97" s="125"/>
      <c r="E97" s="125"/>
      <c r="F97" s="125"/>
      <c r="G97" s="126"/>
    </row>
    <row r="98" ht="33.75">
      <c r="B98" s="70" t="s">
        <v>212</v>
      </c>
      <c r="C98" s="32" t="s">
        <v>157</v>
      </c>
      <c r="D98" s="67" t="s">
        <v>199</v>
      </c>
      <c r="E98" s="67" t="s">
        <v>199</v>
      </c>
      <c r="F98" s="32">
        <v>4.9000000000000004</v>
      </c>
      <c r="G98" s="39" t="s">
        <v>200</v>
      </c>
    </row>
    <row r="99" ht="28.5">
      <c r="B99" s="70" t="s">
        <v>213</v>
      </c>
      <c r="C99" s="32" t="s">
        <v>214</v>
      </c>
      <c r="D99" s="32">
        <v>81.072929999999999</v>
      </c>
      <c r="E99" s="32">
        <v>81.779830000000004</v>
      </c>
      <c r="F99" s="32">
        <v>42.134</v>
      </c>
      <c r="G99" s="39">
        <f t="shared" si="7"/>
        <v>100.87193098855562</v>
      </c>
    </row>
    <row r="100" ht="28.5">
      <c r="B100" s="70" t="s">
        <v>215</v>
      </c>
      <c r="C100" s="32" t="s">
        <v>216</v>
      </c>
      <c r="D100" s="76">
        <v>37.981999999999999</v>
      </c>
      <c r="E100" s="32">
        <v>37.585000000000001</v>
      </c>
      <c r="F100" s="32">
        <v>20.93</v>
      </c>
      <c r="G100" s="39">
        <f t="shared" ref="G100:G121" si="8">E100/D100*100</f>
        <v>98.954768048022757</v>
      </c>
    </row>
    <row r="101" ht="28.5">
      <c r="B101" s="70" t="s">
        <v>217</v>
      </c>
      <c r="C101" s="32" t="s">
        <v>218</v>
      </c>
      <c r="D101" s="76">
        <v>24</v>
      </c>
      <c r="E101" s="32">
        <v>24</v>
      </c>
      <c r="F101" s="32">
        <v>24</v>
      </c>
      <c r="G101" s="39">
        <f t="shared" si="8"/>
        <v>100</v>
      </c>
    </row>
    <row r="102" ht="42.75">
      <c r="B102" s="70" t="s">
        <v>219</v>
      </c>
      <c r="C102" s="32" t="s">
        <v>157</v>
      </c>
      <c r="D102" s="32">
        <v>34.229999999999997</v>
      </c>
      <c r="E102" s="32">
        <v>38.93</v>
      </c>
      <c r="F102" s="32">
        <v>50</v>
      </c>
      <c r="G102" s="39">
        <f t="shared" si="8"/>
        <v>113.73064563248614</v>
      </c>
    </row>
    <row r="103" ht="42.75">
      <c r="B103" s="70" t="s">
        <v>220</v>
      </c>
      <c r="C103" s="32" t="s">
        <v>157</v>
      </c>
      <c r="D103" s="32">
        <v>76</v>
      </c>
      <c r="E103" s="32">
        <v>76</v>
      </c>
      <c r="F103" s="32">
        <v>70</v>
      </c>
      <c r="G103" s="39">
        <f t="shared" si="8"/>
        <v>100</v>
      </c>
    </row>
    <row r="104" ht="28.5">
      <c r="B104" s="70" t="s">
        <v>221</v>
      </c>
      <c r="C104" s="32" t="s">
        <v>157</v>
      </c>
      <c r="D104" s="76">
        <v>8.0220000000000002</v>
      </c>
      <c r="E104" s="32">
        <v>6.8230000000000004</v>
      </c>
      <c r="F104" s="32">
        <v>13.6</v>
      </c>
      <c r="G104" s="39">
        <f t="shared" si="8"/>
        <v>85.053602592869609</v>
      </c>
    </row>
    <row r="105" ht="28.5">
      <c r="B105" s="70" t="s">
        <v>222</v>
      </c>
      <c r="C105" s="32" t="s">
        <v>223</v>
      </c>
      <c r="D105" s="32">
        <v>201.124</v>
      </c>
      <c r="E105" s="32">
        <v>204.5</v>
      </c>
      <c r="F105" s="32">
        <v>169</v>
      </c>
      <c r="G105" s="39">
        <f t="shared" si="8"/>
        <v>101.67856645651439</v>
      </c>
    </row>
    <row r="106" ht="28.5">
      <c r="B106" s="21" t="s">
        <v>224</v>
      </c>
      <c r="C106" s="86"/>
      <c r="D106" s="86"/>
      <c r="E106" s="86"/>
      <c r="F106" s="86"/>
      <c r="G106" s="87"/>
    </row>
    <row r="107" ht="33.75">
      <c r="B107" s="70" t="s">
        <v>225</v>
      </c>
      <c r="C107" s="32" t="s">
        <v>157</v>
      </c>
      <c r="D107" s="67" t="s">
        <v>199</v>
      </c>
      <c r="E107" s="67" t="s">
        <v>199</v>
      </c>
      <c r="F107" s="32">
        <v>0.45000000000000001</v>
      </c>
      <c r="G107" s="39" t="s">
        <v>200</v>
      </c>
    </row>
    <row r="108" ht="28.5">
      <c r="B108" s="70" t="s">
        <v>226</v>
      </c>
      <c r="C108" s="32" t="s">
        <v>227</v>
      </c>
      <c r="D108" s="32">
        <v>285.67099999999999</v>
      </c>
      <c r="E108" s="32">
        <v>279.10700000000003</v>
      </c>
      <c r="F108" s="32">
        <v>1014</v>
      </c>
      <c r="G108" s="39">
        <f t="shared" si="8"/>
        <v>97.702251891161524</v>
      </c>
    </row>
    <row r="109" ht="28.5">
      <c r="B109" s="70" t="s">
        <v>228</v>
      </c>
      <c r="C109" s="32" t="s">
        <v>157</v>
      </c>
      <c r="D109" s="32">
        <v>23</v>
      </c>
      <c r="E109" s="32">
        <v>24</v>
      </c>
      <c r="F109" s="32">
        <v>70</v>
      </c>
      <c r="G109" s="39">
        <f t="shared" si="8"/>
        <v>104.34782608695652</v>
      </c>
    </row>
    <row r="110" ht="19.5">
      <c r="B110" s="70" t="s">
        <v>229</v>
      </c>
      <c r="C110" s="32" t="s">
        <v>230</v>
      </c>
      <c r="D110" s="32">
        <v>2.9300000000000002</v>
      </c>
      <c r="E110" s="32">
        <v>2.54</v>
      </c>
      <c r="F110" s="88" t="s">
        <v>231</v>
      </c>
      <c r="G110" s="39">
        <f t="shared" si="8"/>
        <v>86.689419795221852</v>
      </c>
    </row>
    <row r="111" ht="19.5">
      <c r="B111" s="70" t="s">
        <v>205</v>
      </c>
      <c r="C111" s="32" t="s">
        <v>157</v>
      </c>
      <c r="D111" s="32">
        <v>61</v>
      </c>
      <c r="E111" s="32">
        <v>58</v>
      </c>
      <c r="F111" s="88" t="s">
        <v>231</v>
      </c>
      <c r="G111" s="39">
        <f t="shared" si="8"/>
        <v>95.081967213114751</v>
      </c>
    </row>
    <row r="112" ht="19.5">
      <c r="B112" s="70" t="s">
        <v>232</v>
      </c>
      <c r="C112" s="32" t="s">
        <v>157</v>
      </c>
      <c r="D112" s="32">
        <v>30.050000000000001</v>
      </c>
      <c r="E112" s="32">
        <v>29.030999999999999</v>
      </c>
      <c r="F112" s="88" t="s">
        <v>231</v>
      </c>
      <c r="G112" s="39">
        <f t="shared" si="8"/>
        <v>96.6089850249584</v>
      </c>
    </row>
    <row r="113" ht="19.5">
      <c r="B113" s="70" t="s">
        <v>233</v>
      </c>
      <c r="C113" s="32" t="s">
        <v>234</v>
      </c>
      <c r="D113" s="32">
        <v>2.5499999999999998</v>
      </c>
      <c r="E113" s="32">
        <v>2.8500000000000001</v>
      </c>
      <c r="F113" s="88" t="s">
        <v>231</v>
      </c>
      <c r="G113" s="39">
        <f t="shared" si="8"/>
        <v>111.76470588235294</v>
      </c>
    </row>
    <row r="114" ht="19.5">
      <c r="B114" s="70" t="s">
        <v>206</v>
      </c>
      <c r="C114" s="32" t="s">
        <v>157</v>
      </c>
      <c r="D114" s="32">
        <v>14.43</v>
      </c>
      <c r="E114" s="32">
        <v>16.329999999999998</v>
      </c>
      <c r="F114" s="88" t="s">
        <v>231</v>
      </c>
      <c r="G114" s="39">
        <f t="shared" si="8"/>
        <v>113.16701316701317</v>
      </c>
    </row>
    <row r="115" ht="28.5">
      <c r="B115" s="21" t="s">
        <v>235</v>
      </c>
      <c r="C115" s="86"/>
      <c r="D115" s="86"/>
      <c r="E115" s="86"/>
      <c r="F115" s="86"/>
      <c r="G115" s="87"/>
    </row>
    <row r="116" ht="33.75">
      <c r="B116" s="70" t="s">
        <v>236</v>
      </c>
      <c r="C116" s="32" t="s">
        <v>157</v>
      </c>
      <c r="D116" s="67" t="s">
        <v>199</v>
      </c>
      <c r="E116" s="67" t="s">
        <v>199</v>
      </c>
      <c r="F116" s="88" t="s">
        <v>231</v>
      </c>
      <c r="G116" s="127" t="s">
        <v>200</v>
      </c>
    </row>
    <row r="117" ht="19.5">
      <c r="B117" s="70" t="s">
        <v>237</v>
      </c>
      <c r="C117" s="32" t="s">
        <v>238</v>
      </c>
      <c r="D117" s="32">
        <v>175.529</v>
      </c>
      <c r="E117" s="67">
        <v>173.78299999999999</v>
      </c>
      <c r="F117" s="88" t="s">
        <v>231</v>
      </c>
      <c r="G117" s="39">
        <f t="shared" si="8"/>
        <v>99.005292572737261</v>
      </c>
    </row>
    <row r="118" ht="33.75">
      <c r="B118" s="70" t="s">
        <v>215</v>
      </c>
      <c r="C118" s="32" t="s">
        <v>239</v>
      </c>
      <c r="D118" s="67" t="s">
        <v>199</v>
      </c>
      <c r="E118" s="67" t="s">
        <v>199</v>
      </c>
      <c r="F118" s="88" t="s">
        <v>231</v>
      </c>
      <c r="G118" s="127" t="s">
        <v>200</v>
      </c>
    </row>
    <row r="119" ht="19.5">
      <c r="B119" s="70" t="s">
        <v>240</v>
      </c>
      <c r="C119" s="32" t="s">
        <v>239</v>
      </c>
      <c r="D119" s="32">
        <v>0.10000000000000001</v>
      </c>
      <c r="E119" s="67">
        <v>1.0700000000000001</v>
      </c>
      <c r="F119" s="88" t="s">
        <v>231</v>
      </c>
      <c r="G119" s="39">
        <f t="shared" si="8"/>
        <v>1070</v>
      </c>
    </row>
    <row r="120" ht="19.5">
      <c r="B120" s="70" t="s">
        <v>229</v>
      </c>
      <c r="C120" s="32" t="s">
        <v>24</v>
      </c>
      <c r="D120" s="32">
        <v>19.699999999999999</v>
      </c>
      <c r="E120" s="67">
        <v>12.07</v>
      </c>
      <c r="F120" s="88" t="s">
        <v>231</v>
      </c>
      <c r="G120" s="39">
        <f t="shared" si="8"/>
        <v>61.269035532994934</v>
      </c>
    </row>
    <row r="121" ht="19.5">
      <c r="B121" s="70" t="s">
        <v>205</v>
      </c>
      <c r="C121" s="32" t="s">
        <v>157</v>
      </c>
      <c r="D121" s="32">
        <v>70</v>
      </c>
      <c r="E121" s="67">
        <v>69.799999999999997</v>
      </c>
      <c r="F121" s="88" t="s">
        <v>231</v>
      </c>
      <c r="G121" s="39">
        <f t="shared" si="8"/>
        <v>99.714285714285708</v>
      </c>
    </row>
    <row r="122" ht="33.75">
      <c r="B122" s="70" t="s">
        <v>233</v>
      </c>
      <c r="C122" s="32" t="s">
        <v>241</v>
      </c>
      <c r="D122" s="67" t="s">
        <v>199</v>
      </c>
      <c r="E122" s="67" t="s">
        <v>199</v>
      </c>
      <c r="F122" s="88" t="s">
        <v>231</v>
      </c>
      <c r="G122" s="102" t="s">
        <v>200</v>
      </c>
    </row>
    <row r="123" ht="27.75" customHeight="1">
      <c r="A123" s="92">
        <v>17</v>
      </c>
      <c r="B123" s="75" t="s">
        <v>242</v>
      </c>
      <c r="C123" s="75"/>
      <c r="D123" s="75"/>
      <c r="E123" s="75"/>
      <c r="F123" s="75"/>
      <c r="G123" s="75"/>
    </row>
    <row r="124">
      <c r="B124" s="16" t="s">
        <v>243</v>
      </c>
      <c r="C124" s="32" t="s">
        <v>157</v>
      </c>
      <c r="D124" s="32">
        <v>2</v>
      </c>
      <c r="E124" s="32" t="s">
        <v>244</v>
      </c>
      <c r="F124" s="32">
        <v>10</v>
      </c>
      <c r="G124" s="102" t="e">
        <f t="shared" si="7"/>
        <v>#VALUE!</v>
      </c>
    </row>
    <row r="125" ht="32.25" customHeight="1">
      <c r="A125" s="92">
        <v>18</v>
      </c>
      <c r="B125" s="75" t="s">
        <v>308</v>
      </c>
      <c r="C125" s="75"/>
      <c r="D125" s="75"/>
      <c r="E125" s="75"/>
      <c r="F125" s="75"/>
      <c r="G125" s="75"/>
    </row>
    <row r="126" ht="28.5">
      <c r="B126" s="16" t="s">
        <v>309</v>
      </c>
      <c r="C126" s="32" t="s">
        <v>247</v>
      </c>
      <c r="D126" s="32">
        <v>4</v>
      </c>
      <c r="E126" s="32">
        <v>3</v>
      </c>
      <c r="F126" s="32">
        <v>3</v>
      </c>
      <c r="G126" s="102">
        <f t="shared" si="7"/>
        <v>75</v>
      </c>
    </row>
    <row r="127">
      <c r="B127" s="16" t="s">
        <v>310</v>
      </c>
      <c r="C127" s="32" t="s">
        <v>249</v>
      </c>
      <c r="D127" s="32">
        <v>230.83000000000001</v>
      </c>
      <c r="E127" s="32">
        <v>123.2</v>
      </c>
      <c r="F127" s="32">
        <v>150</v>
      </c>
      <c r="G127" s="102">
        <f t="shared" si="7"/>
        <v>53.372611878871901</v>
      </c>
    </row>
    <row r="128" ht="32.25" customHeight="1">
      <c r="A128" s="92">
        <v>19</v>
      </c>
      <c r="B128" s="75" t="s">
        <v>250</v>
      </c>
      <c r="C128" s="75"/>
      <c r="D128" s="75"/>
      <c r="E128" s="75"/>
      <c r="F128" s="75"/>
      <c r="G128" s="75"/>
    </row>
    <row r="129" ht="42.75">
      <c r="B129" s="16" t="s">
        <v>251</v>
      </c>
      <c r="C129" s="32" t="s">
        <v>11</v>
      </c>
      <c r="D129" s="32">
        <v>100</v>
      </c>
      <c r="E129" s="32">
        <v>100</v>
      </c>
      <c r="F129" s="32">
        <v>100</v>
      </c>
      <c r="G129" s="102">
        <f t="shared" si="7"/>
        <v>100</v>
      </c>
    </row>
    <row r="130" ht="42.75">
      <c r="B130" s="16" t="s">
        <v>252</v>
      </c>
      <c r="C130" s="32" t="s">
        <v>157</v>
      </c>
      <c r="D130" s="32">
        <v>100</v>
      </c>
      <c r="E130" s="32">
        <v>100</v>
      </c>
      <c r="F130" s="32">
        <v>100</v>
      </c>
      <c r="G130" s="102">
        <f t="shared" si="7"/>
        <v>100</v>
      </c>
    </row>
    <row r="131" ht="75" customHeight="1">
      <c r="B131" s="16" t="s">
        <v>253</v>
      </c>
      <c r="C131" s="32" t="s">
        <v>157</v>
      </c>
      <c r="D131" s="32">
        <v>100</v>
      </c>
      <c r="E131" s="32">
        <v>100</v>
      </c>
      <c r="F131" s="32">
        <v>100</v>
      </c>
      <c r="G131" s="102">
        <f t="shared" si="7"/>
        <v>100</v>
      </c>
    </row>
    <row r="132" ht="59.25" customHeight="1">
      <c r="B132" s="16" t="s">
        <v>254</v>
      </c>
      <c r="C132" s="32" t="s">
        <v>157</v>
      </c>
      <c r="D132" s="32">
        <v>100</v>
      </c>
      <c r="E132" s="32">
        <v>100</v>
      </c>
      <c r="F132" s="32">
        <v>100</v>
      </c>
      <c r="G132" s="102">
        <f t="shared" si="7"/>
        <v>100</v>
      </c>
    </row>
    <row r="133" ht="46.5" customHeight="1">
      <c r="B133" s="16" t="s">
        <v>255</v>
      </c>
      <c r="C133" s="32" t="s">
        <v>157</v>
      </c>
      <c r="D133" s="32">
        <v>100</v>
      </c>
      <c r="E133" s="32">
        <v>100</v>
      </c>
      <c r="F133" s="32">
        <v>100</v>
      </c>
      <c r="G133" s="102">
        <f t="shared" si="7"/>
        <v>100</v>
      </c>
    </row>
    <row r="134" ht="71.25">
      <c r="B134" s="16" t="s">
        <v>256</v>
      </c>
      <c r="C134" s="32" t="s">
        <v>157</v>
      </c>
      <c r="D134" s="32">
        <v>33</v>
      </c>
      <c r="E134" s="32">
        <v>25</v>
      </c>
      <c r="F134" s="32">
        <v>15</v>
      </c>
      <c r="G134" s="102">
        <f t="shared" si="7"/>
        <v>75.757575757575751</v>
      </c>
    </row>
    <row r="135" ht="32.25" customHeight="1">
      <c r="A135" s="92">
        <v>20</v>
      </c>
      <c r="B135" s="75" t="s">
        <v>257</v>
      </c>
      <c r="C135" s="75"/>
      <c r="D135" s="75"/>
      <c r="E135" s="75"/>
      <c r="F135" s="75"/>
      <c r="G135" s="75"/>
    </row>
    <row r="136" ht="99.75">
      <c r="B136" s="16" t="s">
        <v>258</v>
      </c>
      <c r="C136" s="32" t="s">
        <v>259</v>
      </c>
      <c r="D136" s="79">
        <v>34884.008000000002</v>
      </c>
      <c r="E136" s="79">
        <v>36203.036999999997</v>
      </c>
      <c r="F136" s="32">
        <v>35714.972000000002</v>
      </c>
      <c r="G136" s="102">
        <f t="shared" ref="G136:G158" si="9">E136/D136*100</f>
        <v>103.781185350032</v>
      </c>
    </row>
    <row r="137" ht="57">
      <c r="B137" s="16" t="s">
        <v>260</v>
      </c>
      <c r="C137" s="32" t="s">
        <v>259</v>
      </c>
      <c r="D137" s="79">
        <v>4324.0829999999996</v>
      </c>
      <c r="E137" s="79">
        <v>13031.669</v>
      </c>
      <c r="F137" s="32">
        <v>1500</v>
      </c>
      <c r="G137" s="102">
        <f t="shared" si="9"/>
        <v>301.37416418695022</v>
      </c>
    </row>
    <row r="138" ht="28.5">
      <c r="B138" s="16" t="s">
        <v>261</v>
      </c>
      <c r="C138" s="32" t="s">
        <v>259</v>
      </c>
      <c r="D138" s="79">
        <v>2425.25</v>
      </c>
      <c r="E138" s="79">
        <v>3267.3099999999999</v>
      </c>
      <c r="F138" s="32">
        <v>2425.3600000000001</v>
      </c>
      <c r="G138" s="102">
        <f t="shared" si="9"/>
        <v>134.7205442737862</v>
      </c>
    </row>
    <row r="139" ht="28.5">
      <c r="B139" s="16" t="s">
        <v>262</v>
      </c>
      <c r="C139" s="32" t="s">
        <v>14</v>
      </c>
      <c r="D139" s="79">
        <v>20</v>
      </c>
      <c r="E139" s="79">
        <v>10</v>
      </c>
      <c r="F139" s="32">
        <v>20</v>
      </c>
      <c r="G139" s="102">
        <f t="shared" si="9"/>
        <v>50</v>
      </c>
    </row>
    <row r="140" ht="42.75">
      <c r="B140" s="16" t="s">
        <v>263</v>
      </c>
      <c r="C140" s="32" t="s">
        <v>14</v>
      </c>
      <c r="D140" s="79">
        <v>15</v>
      </c>
      <c r="E140" s="79">
        <v>22</v>
      </c>
      <c r="F140" s="32">
        <v>16</v>
      </c>
      <c r="G140" s="102">
        <f t="shared" si="9"/>
        <v>146.66666666666666</v>
      </c>
    </row>
    <row r="141" ht="32.25" customHeight="1">
      <c r="A141" s="92">
        <v>21</v>
      </c>
      <c r="B141" s="75" t="s">
        <v>264</v>
      </c>
      <c r="C141" s="75"/>
      <c r="D141" s="75"/>
      <c r="E141" s="75"/>
      <c r="F141" s="75"/>
      <c r="G141" s="75"/>
    </row>
    <row r="142" ht="57">
      <c r="B142" s="16" t="s">
        <v>311</v>
      </c>
      <c r="C142" s="32" t="s">
        <v>14</v>
      </c>
      <c r="D142" s="32">
        <v>14</v>
      </c>
      <c r="E142" s="32">
        <v>21</v>
      </c>
      <c r="F142" s="32">
        <v>6</v>
      </c>
      <c r="G142" s="102">
        <f t="shared" si="9"/>
        <v>150</v>
      </c>
    </row>
    <row r="143" ht="57">
      <c r="B143" s="16" t="s">
        <v>266</v>
      </c>
      <c r="C143" s="32" t="s">
        <v>14</v>
      </c>
      <c r="D143" s="32">
        <v>5</v>
      </c>
      <c r="E143" s="32">
        <v>3</v>
      </c>
      <c r="F143" s="32">
        <v>3</v>
      </c>
      <c r="G143" s="102">
        <f t="shared" si="9"/>
        <v>60</v>
      </c>
    </row>
    <row r="144" ht="23.25" customHeight="1">
      <c r="A144" s="92">
        <v>22</v>
      </c>
      <c r="B144" s="75" t="s">
        <v>267</v>
      </c>
      <c r="C144" s="75"/>
      <c r="D144" s="75"/>
      <c r="E144" s="75"/>
      <c r="F144" s="75"/>
      <c r="G144" s="75"/>
    </row>
    <row r="145" ht="71.25">
      <c r="B145" s="16" t="s">
        <v>268</v>
      </c>
      <c r="C145" s="32" t="s">
        <v>157</v>
      </c>
      <c r="D145" s="32">
        <v>26.300000000000001</v>
      </c>
      <c r="E145" s="32">
        <v>71.700000000000003</v>
      </c>
      <c r="F145" s="32" t="s">
        <v>312</v>
      </c>
      <c r="G145" s="102">
        <f t="shared" si="9"/>
        <v>272.62357414448667</v>
      </c>
    </row>
    <row r="146" ht="28.5">
      <c r="B146" s="16" t="s">
        <v>269</v>
      </c>
      <c r="C146" s="32" t="s">
        <v>157</v>
      </c>
      <c r="D146" s="32">
        <v>15</v>
      </c>
      <c r="E146" s="32">
        <v>42</v>
      </c>
      <c r="F146" s="32" t="s">
        <v>312</v>
      </c>
      <c r="G146" s="102">
        <f t="shared" si="9"/>
        <v>280</v>
      </c>
    </row>
    <row r="147" ht="28.5">
      <c r="B147" s="16" t="s">
        <v>270</v>
      </c>
      <c r="C147" s="32" t="s">
        <v>271</v>
      </c>
      <c r="D147" s="32">
        <v>7.4100000000000001</v>
      </c>
      <c r="E147" s="32">
        <v>8.5</v>
      </c>
      <c r="F147" s="32">
        <v>2.0299999999999998</v>
      </c>
      <c r="G147" s="102">
        <f t="shared" si="9"/>
        <v>114.7098515519568</v>
      </c>
    </row>
    <row r="148" ht="42.75">
      <c r="B148" s="16" t="s">
        <v>272</v>
      </c>
      <c r="C148" s="32" t="s">
        <v>273</v>
      </c>
      <c r="D148" s="32">
        <v>12.5</v>
      </c>
      <c r="E148" s="32">
        <v>14.6</v>
      </c>
      <c r="F148" s="32">
        <v>10.699999999999999</v>
      </c>
      <c r="G148" s="102">
        <f t="shared" si="9"/>
        <v>116.8</v>
      </c>
    </row>
    <row r="149" ht="42.75">
      <c r="B149" s="16" t="s">
        <v>274</v>
      </c>
      <c r="C149" s="32" t="s">
        <v>273</v>
      </c>
      <c r="D149" s="32">
        <v>4.29</v>
      </c>
      <c r="E149" s="32">
        <v>3.3999999999999999</v>
      </c>
      <c r="F149" s="32">
        <v>2.7999999999999998</v>
      </c>
      <c r="G149" s="102">
        <f t="shared" si="9"/>
        <v>79.254079254079244</v>
      </c>
    </row>
    <row r="150" ht="23.25" customHeight="1">
      <c r="A150" s="92">
        <v>23</v>
      </c>
      <c r="B150" s="75" t="s">
        <v>275</v>
      </c>
      <c r="C150" s="75"/>
      <c r="D150" s="75"/>
      <c r="E150" s="75"/>
      <c r="F150" s="75"/>
      <c r="G150" s="75"/>
    </row>
    <row r="151" ht="57">
      <c r="B151" s="16" t="s">
        <v>313</v>
      </c>
      <c r="C151" s="32" t="s">
        <v>157</v>
      </c>
      <c r="D151" s="32">
        <v>98.700000000000003</v>
      </c>
      <c r="E151" s="32">
        <v>98.700000000000003</v>
      </c>
      <c r="F151" s="32">
        <v>98.599999999999994</v>
      </c>
      <c r="G151" s="102">
        <f t="shared" si="9"/>
        <v>100</v>
      </c>
    </row>
    <row r="152" ht="23.25" customHeight="1">
      <c r="A152" s="92">
        <v>24</v>
      </c>
      <c r="B152" s="75" t="s">
        <v>277</v>
      </c>
      <c r="C152" s="75"/>
      <c r="D152" s="75"/>
      <c r="E152" s="75"/>
      <c r="F152" s="75"/>
      <c r="G152" s="75"/>
    </row>
    <row r="153" ht="28.5">
      <c r="B153" s="16" t="s">
        <v>278</v>
      </c>
      <c r="C153" s="32" t="s">
        <v>157</v>
      </c>
      <c r="D153" s="32">
        <v>6</v>
      </c>
      <c r="E153" s="32">
        <v>7.5999999999999996</v>
      </c>
      <c r="F153" s="32">
        <v>6</v>
      </c>
      <c r="G153" s="102">
        <f t="shared" si="9"/>
        <v>126.66666666666666</v>
      </c>
    </row>
    <row r="154" ht="28.5">
      <c r="B154" s="16" t="s">
        <v>279</v>
      </c>
      <c r="C154" s="32" t="s">
        <v>157</v>
      </c>
      <c r="D154" s="32">
        <v>63</v>
      </c>
      <c r="E154" s="32">
        <v>72</v>
      </c>
      <c r="F154" s="119">
        <v>40</v>
      </c>
      <c r="G154" s="102">
        <f t="shared" si="9"/>
        <v>114.28571428571428</v>
      </c>
    </row>
    <row r="155" ht="28.5">
      <c r="B155" s="16" t="s">
        <v>280</v>
      </c>
      <c r="C155" s="32" t="s">
        <v>157</v>
      </c>
      <c r="D155" s="32">
        <v>40.450000000000003</v>
      </c>
      <c r="E155" s="32">
        <v>43</v>
      </c>
      <c r="F155" s="119">
        <v>31.899999999999999</v>
      </c>
      <c r="G155" s="102">
        <f t="shared" si="9"/>
        <v>106.30407911001237</v>
      </c>
    </row>
    <row r="156" ht="42.75">
      <c r="B156" s="16" t="s">
        <v>281</v>
      </c>
      <c r="C156" s="32" t="s">
        <v>157</v>
      </c>
      <c r="D156" s="32">
        <v>68.299999999999997</v>
      </c>
      <c r="E156" s="32">
        <v>70</v>
      </c>
      <c r="F156" s="119">
        <v>70</v>
      </c>
      <c r="G156" s="102">
        <f t="shared" si="9"/>
        <v>102.48901903367498</v>
      </c>
    </row>
    <row r="157" ht="57">
      <c r="A157" s="92"/>
      <c r="B157" s="16" t="s">
        <v>282</v>
      </c>
      <c r="C157" s="32" t="s">
        <v>157</v>
      </c>
      <c r="D157" s="32">
        <v>15.800000000000001</v>
      </c>
      <c r="E157" s="32">
        <v>15.800000000000001</v>
      </c>
      <c r="F157" s="119">
        <v>7.5</v>
      </c>
      <c r="G157" s="102">
        <f t="shared" si="9"/>
        <v>100</v>
      </c>
    </row>
    <row r="158" ht="28.5">
      <c r="A158" s="128"/>
      <c r="B158" s="16" t="s">
        <v>283</v>
      </c>
      <c r="C158" s="32" t="s">
        <v>157</v>
      </c>
      <c r="D158" s="32">
        <v>234</v>
      </c>
      <c r="E158" s="32">
        <v>243</v>
      </c>
      <c r="F158" s="119">
        <v>300</v>
      </c>
      <c r="G158" s="102">
        <f t="shared" si="9"/>
        <v>103.84615384615385</v>
      </c>
    </row>
    <row r="159" ht="14.25">
      <c r="G159" s="93"/>
    </row>
  </sheetData>
  <mergeCells count="41">
    <mergeCell ref="B1:G1"/>
    <mergeCell ref="B2:B3"/>
    <mergeCell ref="C2:C3"/>
    <mergeCell ref="D2:E2"/>
    <mergeCell ref="F2:F3"/>
    <mergeCell ref="G2:G3"/>
    <mergeCell ref="B4:G4"/>
    <mergeCell ref="B6:G6"/>
    <mergeCell ref="B9:G9"/>
    <mergeCell ref="B10:G10"/>
    <mergeCell ref="B16:G16"/>
    <mergeCell ref="B19:G19"/>
    <mergeCell ref="B24:G24"/>
    <mergeCell ref="B26:G26"/>
    <mergeCell ref="B29:G29"/>
    <mergeCell ref="B37:G37"/>
    <mergeCell ref="B40:G40"/>
    <mergeCell ref="B46:G46"/>
    <mergeCell ref="B49:G49"/>
    <mergeCell ref="B53:G53"/>
    <mergeCell ref="B55:G55"/>
    <mergeCell ref="B57:G57"/>
    <mergeCell ref="B61:G61"/>
    <mergeCell ref="B65:G65"/>
    <mergeCell ref="B68:G68"/>
    <mergeCell ref="B71:G71"/>
    <mergeCell ref="B78:G78"/>
    <mergeCell ref="B82:G82"/>
    <mergeCell ref="B85:G85"/>
    <mergeCell ref="B86:G86"/>
    <mergeCell ref="B97:G97"/>
    <mergeCell ref="B106:G106"/>
    <mergeCell ref="B115:G115"/>
    <mergeCell ref="B123:G123"/>
    <mergeCell ref="B125:G125"/>
    <mergeCell ref="B128:G128"/>
    <mergeCell ref="B135:G135"/>
    <mergeCell ref="B141:G141"/>
    <mergeCell ref="B144:G144"/>
    <mergeCell ref="B150:G150"/>
    <mergeCell ref="B152:G152"/>
  </mergeCells>
  <printOptions headings="0" gridLines="0"/>
  <pageMargins left="0.70866141732283505" right="0.51181102362204689" top="0.15748031496063" bottom="0.15748031496063" header="0.31496062992126" footer="0.31496062992126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40" zoomScale="100" workbookViewId="0">
      <selection activeCell="A50" activeCellId="0" sqref="A50:D50"/>
    </sheetView>
  </sheetViews>
  <sheetFormatPr defaultColWidth="9" defaultRowHeight="14.25" outlineLevelCol="3"/>
  <cols>
    <col customWidth="1" min="1" max="1" style="1" width="42.428571428571402"/>
    <col customWidth="1" min="2" max="2" style="1" width="17.7109375"/>
    <col customWidth="1" min="3" max="3" style="1" width="46.428571428571402"/>
    <col min="4" max="16384" style="1" width="9.1428571428571406"/>
  </cols>
  <sheetData>
    <row r="1" ht="15.75">
      <c r="A1" s="129" t="s">
        <v>314</v>
      </c>
      <c r="B1" s="129"/>
      <c r="C1" s="129"/>
    </row>
    <row r="2" ht="29.25" customHeight="1">
      <c r="A2" s="4" t="s">
        <v>315</v>
      </c>
      <c r="B2" s="95" t="s">
        <v>316</v>
      </c>
      <c r="C2" s="4" t="s">
        <v>317</v>
      </c>
    </row>
    <row r="3" ht="16.5" customHeight="1">
      <c r="A3" s="31"/>
      <c r="B3" s="99"/>
      <c r="C3" s="31"/>
    </row>
    <row r="4">
      <c r="A4" s="75" t="s">
        <v>103</v>
      </c>
      <c r="B4" s="130"/>
      <c r="C4" s="130"/>
    </row>
    <row r="5" ht="42.75">
      <c r="A5" s="6" t="s">
        <v>318</v>
      </c>
      <c r="B5" s="32">
        <v>-1</v>
      </c>
      <c r="C5" s="6" t="s">
        <v>319</v>
      </c>
      <c r="D5" s="1"/>
    </row>
    <row r="6" ht="20.25" customHeight="1">
      <c r="A6" s="75" t="s">
        <v>104</v>
      </c>
      <c r="B6" s="75"/>
      <c r="C6" s="75"/>
    </row>
    <row r="7" ht="71.25">
      <c r="A7" s="12" t="s">
        <v>320</v>
      </c>
      <c r="B7" s="32">
        <v>-1</v>
      </c>
      <c r="C7" s="16" t="s">
        <v>321</v>
      </c>
      <c r="D7" s="1"/>
    </row>
    <row r="8">
      <c r="A8" s="75" t="s">
        <v>111</v>
      </c>
      <c r="B8" s="75"/>
      <c r="C8" s="75"/>
    </row>
    <row r="9" ht="28.5">
      <c r="A9" s="16" t="s">
        <v>322</v>
      </c>
      <c r="B9" s="32">
        <v>3</v>
      </c>
      <c r="C9" s="16" t="s">
        <v>323</v>
      </c>
    </row>
    <row r="10" ht="23.25" customHeight="1">
      <c r="A10" s="75" t="s">
        <v>133</v>
      </c>
      <c r="B10" s="75"/>
      <c r="C10" s="75"/>
    </row>
    <row r="11" ht="42.75">
      <c r="A11" s="16" t="s">
        <v>324</v>
      </c>
      <c r="B11" s="4">
        <v>0</v>
      </c>
      <c r="C11" s="16" t="s">
        <v>323</v>
      </c>
    </row>
    <row r="12">
      <c r="A12" s="75" t="s">
        <v>141</v>
      </c>
      <c r="B12" s="130"/>
      <c r="C12" s="130"/>
    </row>
    <row r="13" ht="28.5">
      <c r="A13" s="6" t="s">
        <v>325</v>
      </c>
      <c r="B13" s="32">
        <v>2</v>
      </c>
      <c r="C13" s="6" t="s">
        <v>326</v>
      </c>
    </row>
    <row r="14" ht="30" customHeight="1">
      <c r="A14" s="75" t="s">
        <v>327</v>
      </c>
      <c r="B14" s="130"/>
      <c r="C14" s="130"/>
    </row>
    <row r="15" ht="42.75">
      <c r="A15" s="12" t="s">
        <v>328</v>
      </c>
      <c r="B15" s="4">
        <v>5</v>
      </c>
      <c r="C15" s="16" t="s">
        <v>323</v>
      </c>
    </row>
    <row r="16" ht="29.25" customHeight="1">
      <c r="A16" s="75" t="s">
        <v>151</v>
      </c>
      <c r="B16" s="75"/>
      <c r="C16" s="75"/>
    </row>
    <row r="17" ht="75" customHeight="1">
      <c r="A17" s="12" t="s">
        <v>320</v>
      </c>
      <c r="B17" s="4">
        <v>-2</v>
      </c>
      <c r="C17" s="16" t="s">
        <v>329</v>
      </c>
    </row>
    <row r="18" ht="28.5" customHeight="1">
      <c r="A18" s="41" t="s">
        <v>154</v>
      </c>
      <c r="B18" s="131"/>
      <c r="C18" s="132"/>
    </row>
    <row r="19" ht="49.5" customHeight="1">
      <c r="A19" s="12" t="s">
        <v>330</v>
      </c>
      <c r="B19" s="4">
        <v>1</v>
      </c>
      <c r="C19" s="16" t="s">
        <v>323</v>
      </c>
    </row>
    <row r="20" ht="24" customHeight="1">
      <c r="A20" s="75" t="s">
        <v>159</v>
      </c>
      <c r="B20" s="75"/>
      <c r="C20" s="75"/>
    </row>
    <row r="21" ht="31.5" customHeight="1">
      <c r="A21" s="12" t="s">
        <v>331</v>
      </c>
      <c r="B21" s="4">
        <v>1</v>
      </c>
      <c r="C21" s="16" t="s">
        <v>323</v>
      </c>
    </row>
    <row r="22" ht="45" customHeight="1">
      <c r="A22" s="75" t="s">
        <v>304</v>
      </c>
      <c r="B22" s="75"/>
      <c r="C22" s="75"/>
    </row>
    <row r="23" ht="43.5" customHeight="1">
      <c r="A23" s="6" t="s">
        <v>332</v>
      </c>
      <c r="B23" s="4">
        <v>0</v>
      </c>
      <c r="C23" s="6" t="s">
        <v>333</v>
      </c>
    </row>
    <row r="24">
      <c r="A24" s="75" t="s">
        <v>334</v>
      </c>
      <c r="B24" s="75"/>
      <c r="C24" s="75"/>
    </row>
    <row r="25" ht="42.75">
      <c r="A25" s="6" t="s">
        <v>322</v>
      </c>
      <c r="B25" s="4">
        <v>1</v>
      </c>
      <c r="C25" s="16" t="s">
        <v>335</v>
      </c>
    </row>
    <row r="26">
      <c r="A26" s="75" t="s">
        <v>170</v>
      </c>
      <c r="B26" s="75"/>
      <c r="C26" s="75"/>
    </row>
    <row r="27" ht="42.75">
      <c r="A27" s="6" t="s">
        <v>336</v>
      </c>
      <c r="B27" s="4">
        <v>-3</v>
      </c>
      <c r="C27" s="16" t="s">
        <v>323</v>
      </c>
    </row>
    <row r="28">
      <c r="A28" s="75" t="s">
        <v>174</v>
      </c>
      <c r="B28" s="75"/>
      <c r="C28" s="75"/>
    </row>
    <row r="29" ht="42.75">
      <c r="A29" s="6" t="s">
        <v>337</v>
      </c>
      <c r="B29" s="4">
        <v>-2</v>
      </c>
      <c r="C29" s="16" t="s">
        <v>338</v>
      </c>
    </row>
    <row r="30">
      <c r="A30" s="75" t="s">
        <v>177</v>
      </c>
      <c r="B30" s="75"/>
      <c r="C30" s="75"/>
    </row>
    <row r="31" ht="28.5">
      <c r="A31" s="6" t="s">
        <v>339</v>
      </c>
      <c r="B31" s="4">
        <v>2</v>
      </c>
      <c r="C31" s="6" t="s">
        <v>340</v>
      </c>
    </row>
    <row r="32" ht="32.25" customHeight="1">
      <c r="A32" s="75" t="s">
        <v>191</v>
      </c>
      <c r="B32" s="75"/>
      <c r="C32" s="75"/>
    </row>
    <row r="33" ht="42.75">
      <c r="A33" s="6" t="s">
        <v>341</v>
      </c>
      <c r="B33" s="4">
        <v>1</v>
      </c>
      <c r="C33" s="6" t="s">
        <v>319</v>
      </c>
    </row>
    <row r="34" ht="29.25" customHeight="1">
      <c r="A34" s="75" t="s">
        <v>195</v>
      </c>
      <c r="B34" s="75"/>
      <c r="C34" s="75"/>
    </row>
    <row r="35" ht="42.75">
      <c r="A35" s="12" t="s">
        <v>342</v>
      </c>
      <c r="B35" s="4">
        <v>2</v>
      </c>
      <c r="C35" s="6" t="s">
        <v>343</v>
      </c>
    </row>
    <row r="36" ht="20.25" customHeight="1">
      <c r="A36" s="75" t="s">
        <v>242</v>
      </c>
      <c r="B36" s="75"/>
      <c r="C36" s="75"/>
    </row>
    <row r="37" ht="71.25">
      <c r="A37" s="6" t="s">
        <v>344</v>
      </c>
      <c r="B37" s="4">
        <v>-1</v>
      </c>
      <c r="C37" s="6" t="s">
        <v>345</v>
      </c>
    </row>
    <row r="38" ht="32.25" customHeight="1">
      <c r="A38" s="133" t="s">
        <v>308</v>
      </c>
      <c r="B38" s="134"/>
      <c r="C38" s="134"/>
    </row>
    <row r="39" ht="71.25">
      <c r="A39" s="6" t="s">
        <v>346</v>
      </c>
      <c r="B39" s="4">
        <v>-1</v>
      </c>
      <c r="C39" s="6" t="s">
        <v>347</v>
      </c>
    </row>
    <row r="40" ht="18.75" customHeight="1">
      <c r="A40" s="133" t="s">
        <v>250</v>
      </c>
      <c r="B40" s="134"/>
      <c r="C40" s="134"/>
    </row>
    <row r="41" ht="42.75">
      <c r="A41" s="12" t="s">
        <v>328</v>
      </c>
      <c r="B41" s="4">
        <v>1</v>
      </c>
      <c r="C41" s="6" t="s">
        <v>343</v>
      </c>
    </row>
    <row r="42" ht="32.25" customHeight="1">
      <c r="A42" s="133" t="s">
        <v>257</v>
      </c>
      <c r="B42" s="134"/>
      <c r="C42" s="134"/>
    </row>
    <row r="43" ht="42.75">
      <c r="A43" s="6" t="s">
        <v>348</v>
      </c>
      <c r="B43" s="4">
        <v>-2</v>
      </c>
      <c r="C43" s="6" t="s">
        <v>343</v>
      </c>
    </row>
    <row r="44" ht="32.25" customHeight="1">
      <c r="A44" s="133" t="s">
        <v>264</v>
      </c>
      <c r="B44" s="134"/>
      <c r="C44" s="134"/>
    </row>
    <row r="45" ht="28.5">
      <c r="A45" s="6" t="s">
        <v>349</v>
      </c>
      <c r="B45" s="4">
        <v>1</v>
      </c>
      <c r="C45" s="6" t="s">
        <v>343</v>
      </c>
    </row>
    <row r="46" ht="32.25" customHeight="1">
      <c r="A46" s="133" t="s">
        <v>267</v>
      </c>
      <c r="B46" s="134"/>
      <c r="C46" s="134"/>
    </row>
    <row r="47" ht="71.25">
      <c r="A47" s="12" t="s">
        <v>320</v>
      </c>
      <c r="B47" s="4">
        <v>-3</v>
      </c>
      <c r="C47" s="6" t="s">
        <v>319</v>
      </c>
    </row>
    <row r="48" ht="32.25" customHeight="1">
      <c r="A48" s="133" t="s">
        <v>275</v>
      </c>
      <c r="B48" s="134"/>
      <c r="C48" s="134"/>
    </row>
    <row r="49" ht="42.75">
      <c r="A49" s="12" t="s">
        <v>322</v>
      </c>
      <c r="B49" s="4">
        <v>1</v>
      </c>
      <c r="C49" s="6" t="s">
        <v>350</v>
      </c>
    </row>
    <row r="50" ht="32.25" customHeight="1">
      <c r="A50" s="133" t="s">
        <v>277</v>
      </c>
      <c r="B50" s="134"/>
      <c r="C50" s="134"/>
    </row>
    <row r="51" ht="71.25">
      <c r="A51" s="12" t="s">
        <v>320</v>
      </c>
      <c r="B51" s="32">
        <v>-1</v>
      </c>
      <c r="C51" s="6" t="s">
        <v>351</v>
      </c>
    </row>
  </sheetData>
  <mergeCells count="28">
    <mergeCell ref="A1:C1"/>
    <mergeCell ref="A2:A3"/>
    <mergeCell ref="B2:B3"/>
    <mergeCell ref="C2:C3"/>
    <mergeCell ref="A4:C4"/>
    <mergeCell ref="A6:C6"/>
    <mergeCell ref="A8:C8"/>
    <mergeCell ref="A10:C10"/>
    <mergeCell ref="A12:C12"/>
    <mergeCell ref="A14:C14"/>
    <mergeCell ref="A16:C16"/>
    <mergeCell ref="A18:C18"/>
    <mergeCell ref="A20:C20"/>
    <mergeCell ref="A22:C22"/>
    <mergeCell ref="A24:C24"/>
    <mergeCell ref="A26:C26"/>
    <mergeCell ref="A28:C28"/>
    <mergeCell ref="A30:C30"/>
    <mergeCell ref="A32:C32"/>
    <mergeCell ref="A34:C34"/>
    <mergeCell ref="A36:C36"/>
    <mergeCell ref="A38:C38"/>
    <mergeCell ref="A40:C40"/>
    <mergeCell ref="A42:C42"/>
    <mergeCell ref="A44:C44"/>
    <mergeCell ref="A46:C46"/>
    <mergeCell ref="A48:C48"/>
    <mergeCell ref="A50:C50"/>
  </mergeCells>
  <printOptions headings="0" gridLines="0"/>
  <pageMargins left="0.70866141732283505" right="0.70866141732283505" top="0.55118110236220497" bottom="0.55118110236220497" header="0.31496062992126" footer="0.31496062992126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ONLYOFFICE/7.3.0.184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7</cp:revision>
  <dcterms:created xsi:type="dcterms:W3CDTF">2006-09-16T00:00:00Z</dcterms:created>
  <dcterms:modified xsi:type="dcterms:W3CDTF">2023-04-03T00:28:40Z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969033899F354041BE8B4C049441E7D5</vt:lpwstr>
  </property>
  <property fmtid="{D5CDD505-2E9C-101B-9397-08002B2CF9AE}" pid="3" name="KSOProductBuildVer">
    <vt:lpwstr>1049-11.2.0.11486</vt:lpwstr>
  </property>
</Properties>
</file>